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20" windowHeight="8055" activeTab="0"/>
  </bookViews>
  <sheets>
    <sheet name="１宿泊" sheetId="1" r:id="rId1"/>
    <sheet name="２弁当" sheetId="2" r:id="rId2"/>
    <sheet name="３輸送" sheetId="3" r:id="rId3"/>
    <sheet name="４観光" sheetId="4" r:id="rId4"/>
    <sheet name="５会議" sheetId="5" r:id="rId5"/>
    <sheet name="６会場借上費" sheetId="6" r:id="rId6"/>
    <sheet name="７雑役" sheetId="7" r:id="rId7"/>
    <sheet name="７別紙飲料配布計画案" sheetId="8" r:id="rId8"/>
    <sheet name="8通訳謝金・旅費" sheetId="9" r:id="rId9"/>
  </sheets>
  <definedNames>
    <definedName name="_xlnm.Print_Area" localSheetId="0">'１宿泊'!$A$1:$H$36</definedName>
    <definedName name="_xlnm.Print_Area" localSheetId="1">'２弁当'!$A$1:$G$43</definedName>
    <definedName name="_xlnm.Print_Area" localSheetId="2">'３輸送'!$A$1:$F$52</definedName>
    <definedName name="_xlnm.Print_Area" localSheetId="3">'４観光'!$A$1:$G$24</definedName>
    <definedName name="_xlnm.Print_Area" localSheetId="4">'５会議'!$A$1:$F$39</definedName>
    <definedName name="_xlnm.Print_Area" localSheetId="5">'６会場借上費'!$A$1:$G$30</definedName>
    <definedName name="_xlnm.Print_Area" localSheetId="6">'７雑役'!$A$1:$F$26</definedName>
    <definedName name="_xlnm.Print_Area" localSheetId="8">'8通訳謝金・旅費'!$A$1:$G$43</definedName>
  </definedNames>
  <calcPr fullCalcOnLoad="1"/>
</workbook>
</file>

<file path=xl/sharedStrings.xml><?xml version="1.0" encoding="utf-8"?>
<sst xmlns="http://schemas.openxmlformats.org/spreadsheetml/2006/main" count="494" uniqueCount="305">
  <si>
    <t>１　宿泊費</t>
  </si>
  <si>
    <t>金額単位：円</t>
  </si>
  <si>
    <t>項番</t>
  </si>
  <si>
    <t>業務内容</t>
  </si>
  <si>
    <t>単価（円）</t>
  </si>
  <si>
    <t>人数（人）</t>
  </si>
  <si>
    <t>日数（日）</t>
  </si>
  <si>
    <t>金額（円）</t>
  </si>
  <si>
    <t>備　考</t>
  </si>
  <si>
    <t>通訳（救護2）</t>
  </si>
  <si>
    <t>合　　計</t>
  </si>
  <si>
    <t>●その他の内容については、「業務内容一覧」を参照のこと。</t>
  </si>
  <si>
    <t>３　輸送費</t>
  </si>
  <si>
    <t>数（台）</t>
  </si>
  <si>
    <t>４　観光費</t>
  </si>
  <si>
    <t>金額（円）</t>
  </si>
  <si>
    <t>計</t>
  </si>
  <si>
    <t>　※上の内訳の項目が合わない場合は、修正してもらっても構いません。</t>
  </si>
  <si>
    <t>５　会議費</t>
  </si>
  <si>
    <t>備　　考</t>
  </si>
  <si>
    <t>備　考</t>
  </si>
  <si>
    <t>１団体１室</t>
  </si>
  <si>
    <t>日数（日）</t>
  </si>
  <si>
    <t>環境の整備</t>
  </si>
  <si>
    <t>（別紙様式４-①）</t>
  </si>
  <si>
    <t>（別紙様式４-②）</t>
  </si>
  <si>
    <t>（別紙様式４-③）</t>
  </si>
  <si>
    <t>（別紙様式４-④）</t>
  </si>
  <si>
    <t>（別紙様式４-⑤）</t>
  </si>
  <si>
    <t>（別紙様式４-⑥）</t>
  </si>
  <si>
    <t>（別紙様式４-⑦）</t>
  </si>
  <si>
    <t>８　通訳謝金・旅費</t>
  </si>
  <si>
    <t>（１）通訳謝金</t>
  </si>
  <si>
    <t>項番</t>
  </si>
  <si>
    <t>人数（人）</t>
  </si>
  <si>
    <t>　　　　備　　　　　　　　　　考</t>
  </si>
  <si>
    <t>通訳C（臨時通訳）</t>
  </si>
  <si>
    <t>同上</t>
  </si>
  <si>
    <t>枚数（枚）</t>
  </si>
  <si>
    <t>　　　　　備　　　　　　　　　　考</t>
  </si>
  <si>
    <t>文書翻訳</t>
  </si>
  <si>
    <t>A4　版原稿換算（1枚800字程度）</t>
  </si>
  <si>
    <t>（３）通訳旅費</t>
  </si>
  <si>
    <t>業務内容</t>
  </si>
  <si>
    <t>回数（回）</t>
  </si>
  <si>
    <t>通訳A（本部）旅費</t>
  </si>
  <si>
    <t>通訳B（競技会場）旅費</t>
  </si>
  <si>
    <t>（２）文書翻訳謝金</t>
  </si>
  <si>
    <t>主任運営員（競技帯同）</t>
  </si>
  <si>
    <t>事務局レンタカー</t>
  </si>
  <si>
    <t>携帯電話レンタル料・通話料</t>
  </si>
  <si>
    <t>（室）（台）</t>
  </si>
  <si>
    <t>（個）</t>
  </si>
  <si>
    <t>水</t>
  </si>
  <si>
    <t>スポーツドリンク</t>
  </si>
  <si>
    <t>歓迎花束</t>
  </si>
  <si>
    <t>韓国選手団への記念品</t>
  </si>
  <si>
    <t>名札（IDタグ）</t>
  </si>
  <si>
    <t>※上表に記載の単価は予算積算上の単価を記入しています。</t>
  </si>
  <si>
    <t>（別紙様式４-⑧）</t>
  </si>
  <si>
    <t>※支給の算出基準は公共交通機関利用とする。</t>
  </si>
  <si>
    <t>団長車（大型ハイヤー）</t>
  </si>
  <si>
    <t>６　会場等借上費</t>
  </si>
  <si>
    <t>添乗経費等</t>
  </si>
  <si>
    <t>大会プログラム等への掲載資料（限定）の翻訳</t>
  </si>
  <si>
    <t>７　雑役務等費</t>
  </si>
  <si>
    <t>謝金１団体３万円上限</t>
  </si>
  <si>
    <t>２　弁当費</t>
  </si>
  <si>
    <t>韓国選手団（本部7、選手169）</t>
  </si>
  <si>
    <t>上限額（円）</t>
  </si>
  <si>
    <t>通訳（団長1、本部2、競技9）</t>
  </si>
  <si>
    <t>後催県（○○県）視察員</t>
  </si>
  <si>
    <t>全体コース</t>
  </si>
  <si>
    <t>★競技別コース提案①～④</t>
  </si>
  <si>
    <t>★全体コース</t>
  </si>
  <si>
    <t>1泊3食非対応分</t>
  </si>
  <si>
    <t>競技別コース提案
①～④</t>
  </si>
  <si>
    <t>30名程収容</t>
  </si>
  <si>
    <t>実費</t>
  </si>
  <si>
    <t>その他必要物品</t>
  </si>
  <si>
    <t>実費</t>
  </si>
  <si>
    <t>通訳C（歓迎会・歓送会）</t>
  </si>
  <si>
    <t>本部バス（大型）</t>
  </si>
  <si>
    <t>救護2人、競技帯同9人</t>
  </si>
  <si>
    <t>通訳B（通い）</t>
  </si>
  <si>
    <t>通訳B（通い）謝金単価1日@10,000上限、人数・日数は上表記載の数とする。原則、県内在住者</t>
  </si>
  <si>
    <t>○来賓、韓国本部役員、JSPO本部役員、通訳等の席上名立て（韓国語と日本語表記）を準備すること</t>
  </si>
  <si>
    <t>団長帯同1人、本部帯同2人（通訳リーダー）</t>
  </si>
  <si>
    <t>通訳C（臨時・通い）謝金単価1回@5,000上限、人数は上表記載の数とする。原則、県内在住者
※ただし、日本人と韓国人の参加者が同席するテーブルにのみ配置すること（通訳業務の不要な席には配置しない）</t>
  </si>
  <si>
    <t>車賃は、公共交通機関が通っていない等やむを得ない場合に限り、JSPOに事前相談の上、支給対象とする。</t>
  </si>
  <si>
    <t>鉄道賃・バス賃実費　※片道2ｋｍ以上利用の場合、支給対象とする。</t>
  </si>
  <si>
    <t>通訳A1（宿泊あり）謝金単価1日@20,000上限人数・日数は上表記載の数とする。原則、県内在住者
※ただし、交流最終日の謝金単価は@15,000円上限</t>
  </si>
  <si>
    <t>通訳A2（宿泊あり）謝金単価1日@15,000上限人数・日数は上表記載の数とする。原則、県内在住者
※ただし、交流最終日の謝金単価は@10,000円上限</t>
  </si>
  <si>
    <t>JSPO（4）</t>
  </si>
  <si>
    <t>②宿泊施設について基本Ａグレード以上で提案してください。</t>
  </si>
  <si>
    <t>　また、初日チェックインの際、従業員の歓迎お出迎えをお願いします。</t>
  </si>
  <si>
    <t>③韓国団長の部屋は、他の本部役員よりグレードの高い部屋で提案してください。</t>
  </si>
  <si>
    <t>⑤韓国選手団は、ツインで競技別・性別になるよう提案してください。</t>
  </si>
  <si>
    <t>⑥日本スポーツ協会の規程により、宿泊費上限は、１泊３食付＠15,900円を上限とする。</t>
  </si>
  <si>
    <t>　ホテルで食事を取らない場合は以下の金額をもとに支払いを行う。</t>
  </si>
  <si>
    <t>　◆朝食代1,000円／昼食代1,000円／夕食代4,200円以上</t>
  </si>
  <si>
    <t>⑦ホテルでの食事について、ごはん・パン等・スープ類はおかわりできることが望ましい。</t>
  </si>
  <si>
    <t>　また、キムチ・コチュジャン等提供できることが望ましい。</t>
  </si>
  <si>
    <t>　本部帯同通訳（3名）は以下の日にちの昼食と夕食は外食となります。</t>
  </si>
  <si>
    <t>通訳A2（宿泊あり）</t>
  </si>
  <si>
    <t>日本食等の内容を踏まえ、それぞれの昼食・夕食内容の提案をお願いします。
場所については、競技会場開催地等で提案してください。
（日時等の提案は、競技時間等が不明なため、場所、料理内容の提案とします）</t>
  </si>
  <si>
    <r>
      <rPr>
        <sz val="12"/>
        <rFont val="メイリオ"/>
        <family val="3"/>
      </rPr>
      <t>　</t>
    </r>
    <r>
      <rPr>
        <u val="single"/>
        <sz val="12"/>
        <rFont val="メイリオ"/>
        <family val="3"/>
      </rPr>
      <t>ホテル側と交渉し、以下の項目に関しての提案は別途資料にて提出してください。</t>
    </r>
  </si>
  <si>
    <r>
      <rPr>
        <sz val="12"/>
        <color indexed="8"/>
        <rFont val="メイリオ"/>
        <family val="3"/>
      </rPr>
      <t>　</t>
    </r>
    <r>
      <rPr>
        <u val="single"/>
        <sz val="12"/>
        <color indexed="8"/>
        <rFont val="メイリオ"/>
        <family val="3"/>
      </rPr>
      <t>以下の項目に関しての提案は別途資料にて提出してください。</t>
    </r>
  </si>
  <si>
    <t>　通訳はレセプション時には飲食はしません（終了後、別室にて夕食となります）。</t>
  </si>
  <si>
    <t>★歓送迎レセプションの夕食時の弁当単価は2,000円、その他の日の弁当代は1,000円以内。</t>
  </si>
  <si>
    <t>　※通訳12＝団長1・本部2・競技帯同通訳9</t>
  </si>
  <si>
    <t>【上記以外の昼食として】</t>
  </si>
  <si>
    <t>　※通訳14＝団長1・本部2・救護2・競技帯同通訳9</t>
  </si>
  <si>
    <t>（韓国選手169・主任運営員9・帯同通訳9　計187名）</t>
  </si>
  <si>
    <t>　※競技の勝敗等によって人数が変わることがある。</t>
  </si>
  <si>
    <t>　※通訳5＝団長1・本部2・救護2</t>
  </si>
  <si>
    <t>　※試合の日程によっては、４競技が試合の可能性がある。</t>
  </si>
  <si>
    <t>　※通訳14＝団長1・本部2・救護2・競技帯同9</t>
  </si>
  <si>
    <t>　臨時通訳の弁当代と合わせて夕食の用意をお願いします。</t>
  </si>
  <si>
    <t>　夕食用弁当について計上します。</t>
  </si>
  <si>
    <t>★弁当に関しては、品目を重複させず、かつ十分に提供すること。また、必ず飲料をつけること。</t>
  </si>
  <si>
    <t>【留意事項】</t>
  </si>
  <si>
    <t>★団長車ハイヤー（１台）の確保（韓国団長１名、日本団長１名、通訳１名乗車）</t>
  </si>
  <si>
    <t>　・韓国団団長を降ろした後は、業務なし</t>
  </si>
  <si>
    <t>★選手団バス（大型５台） の確保（韓国選手１７６名乗車）</t>
  </si>
  <si>
    <t>　・韓国選手団を降ろした後は、業務なし</t>
  </si>
  <si>
    <t>★選手団バス（大型９台）の確保（韓国選手２２名以内、通訳１名、競技帯同１名）</t>
  </si>
  <si>
    <t>★荷物輸送用車屋根付きトラック（自転車１８台等の輸送）の確保</t>
  </si>
  <si>
    <t>・競技用具を降ろした後は、業務なし</t>
  </si>
  <si>
    <t>　※競技用具等（自転車１８台等）を輸送する。</t>
  </si>
  <si>
    <t>【見積りに関して】</t>
  </si>
  <si>
    <t>★高速代を計上について</t>
  </si>
  <si>
    <t>　・運転手等の昼食、夕食代についてはバス借上料の中に計上すること。</t>
  </si>
  <si>
    <t>★団長車、本部車バス、韓国選手団のバスについて具体的な車種等を提示してください。</t>
  </si>
  <si>
    <t>★手配できる団長車・バス等の画像も併せて提示して下さい。</t>
  </si>
  <si>
    <t>以下の項目に関しての提案は別途資料にて提出してください。</t>
  </si>
  <si>
    <t>　　―</t>
  </si>
  <si>
    <t>【企画・準備するもの】</t>
  </si>
  <si>
    <t>○次第等（韓国語と日本語表記）を準備すること</t>
  </si>
  <si>
    <t>○歓送夕食会時に韓国選手団の中で大会期間中誕生日の方にバースデーケーキと記念品を準備すること</t>
  </si>
  <si>
    <t>○競技別歓迎夕食会室内用横断幕等（韓国語）を準備すること（「7雑役務費」に記載）</t>
  </si>
  <si>
    <t>【参考】</t>
  </si>
  <si>
    <t>●通訳の食事について</t>
  </si>
  <si>
    <t>・歓迎レセプションの帯同通訳14名（本部3、救護2、競技帯同9）は夕食代（4,200円以上）を充て、</t>
  </si>
  <si>
    <t>・歓送夕食会の帯同通訳14名（本部3、競技帯同9、救護2）は夕食代（4,200円以上）を充て、</t>
  </si>
  <si>
    <t>●競技別歓迎夕食会について</t>
  </si>
  <si>
    <t>「１宿泊費」に含まれる夕食代（4,200円以上）を充てる。来賓の単価は6,000円。</t>
  </si>
  <si>
    <t>・バースデーケーキは、食用ではなく（模造品）見栄えの良い大きさにすること</t>
  </si>
  <si>
    <t>・ろうそくを消した後の演出（音響、照明等）を準備すること</t>
  </si>
  <si>
    <t>○携帯電話</t>
  </si>
  <si>
    <t>　※控室等の湯茶サービスは無償とすること</t>
  </si>
  <si>
    <t>　・作業スペースが十分にあること</t>
  </si>
  <si>
    <t>★業務委託費（添乗経費）について</t>
  </si>
  <si>
    <t>【その他の事項】</t>
  </si>
  <si>
    <t>★飲料水の手配と積み込みについて</t>
  </si>
  <si>
    <t>（飲料水およびスポーツドリンクは、日本スポーツ協会スポンサーである大塚製薬製品での手配をお願いします）</t>
  </si>
  <si>
    <t>★韓国選手への記念品等について</t>
  </si>
  <si>
    <t>・歓迎花束は単価5,000円以内とする。</t>
  </si>
  <si>
    <r>
      <t>通訳A2</t>
    </r>
    <r>
      <rPr>
        <sz val="9"/>
        <rFont val="メイリオ"/>
        <family val="3"/>
      </rPr>
      <t>（宿泊なし※帰国日）</t>
    </r>
  </si>
  <si>
    <t>各競技会場付</t>
  </si>
  <si>
    <r>
      <t>競技別歓迎夕食会
・9競技</t>
    </r>
    <r>
      <rPr>
        <sz val="12"/>
        <color indexed="8"/>
        <rFont val="メイリオ"/>
        <family val="3"/>
      </rPr>
      <t>（日本人20名上限）</t>
    </r>
  </si>
  <si>
    <t>各競技20人×9競技</t>
  </si>
  <si>
    <t>●韓国団（176）・日本本部役員等（15）・来賓(60)の食事について</t>
  </si>
  <si>
    <t>・競技別歓送夕食会においては、１競技4,000円×20名を上限とする。</t>
  </si>
  <si>
    <t>●歓迎レセプションについて</t>
  </si>
  <si>
    <t>　・コピー機（カラー）、FAX、ネットワーク環境、ホワイトボードを用意すること</t>
  </si>
  <si>
    <t>通訳A1（宿泊あり）</t>
  </si>
  <si>
    <r>
      <t>通訳A1</t>
    </r>
    <r>
      <rPr>
        <sz val="9"/>
        <rFont val="メイリオ"/>
        <family val="3"/>
      </rPr>
      <t>（宿泊なし※帰国日）</t>
    </r>
  </si>
  <si>
    <t>（２）文書翻訳謝金</t>
  </si>
  <si>
    <t>・本事業を実施するにあたり、本部団に１名、各競技に１名ずつ添乗してください。
　なお、本部団に添乗する方は、韓国語に堪能な方が望ましい。</t>
  </si>
  <si>
    <t>愛媛県スポーツ協会帯同職員
（本部等7）</t>
  </si>
  <si>
    <t>9/17～9/23</t>
  </si>
  <si>
    <t>9/17～9/22</t>
  </si>
  <si>
    <t>9/17～9/19</t>
  </si>
  <si>
    <t>歓迎レセプション
臨時通訳弁当（9/17）</t>
  </si>
  <si>
    <r>
      <t>主任運営員　弁当</t>
    </r>
    <r>
      <rPr>
        <sz val="12"/>
        <color indexed="8"/>
        <rFont val="メイリオ"/>
        <family val="3"/>
      </rPr>
      <t xml:space="preserve">
（9/21）</t>
    </r>
  </si>
  <si>
    <r>
      <t>主任運営員　弁当</t>
    </r>
    <r>
      <rPr>
        <sz val="12"/>
        <color indexed="8"/>
        <rFont val="メイリオ"/>
        <family val="3"/>
      </rPr>
      <t xml:space="preserve">
（9/22）</t>
    </r>
  </si>
  <si>
    <r>
      <t>競技運営スタッフ（B)弁当</t>
    </r>
    <r>
      <rPr>
        <sz val="12"/>
        <color indexed="8"/>
        <rFont val="メイリオ"/>
        <family val="3"/>
      </rPr>
      <t xml:space="preserve">
（9/18～22）</t>
    </r>
  </si>
  <si>
    <r>
      <t>競技運営スタッフ（B)弁当</t>
    </r>
    <r>
      <rPr>
        <sz val="12"/>
        <color indexed="8"/>
        <rFont val="メイリオ"/>
        <family val="3"/>
      </rPr>
      <t xml:space="preserve">
（9/18～23）</t>
    </r>
  </si>
  <si>
    <t>歓送夕食会
臨時通訳弁当（9/22）</t>
  </si>
  <si>
    <t>帰国日＜昼食＞
（9/23）</t>
  </si>
  <si>
    <t>　その際、本部帯同通訳12名及び救護（9/17、9/22）の夕食代は、宿泊費(4,200円以上）から支出し、</t>
  </si>
  <si>
    <t>★9/23の昼食は、6泊7日（１泊3食）には含まれません。業者側で手配し、計上してください。</t>
  </si>
  <si>
    <t>●9/17　バス内弁当もしくはレストランで昼食</t>
  </si>
  <si>
    <t>●9/18  ホテルor弁当もしくはレストランで昼食</t>
  </si>
  <si>
    <t>●9/19～21　ホテルor弁当もしくはレストランで昼食</t>
  </si>
  <si>
    <t>●9/22  文化探訪場所等での昼食</t>
  </si>
  <si>
    <t>選手バス（大型）　9/17、9/23</t>
  </si>
  <si>
    <t>選手バス（大型）　9/18～9/22</t>
  </si>
  <si>
    <t>自転車輸送用トラック（２ｔ車）
9/17～9/21、9/23</t>
  </si>
  <si>
    <t>　※9/17は13：00に松山空港に到着　営業所→松山空港→松山市　その後23：00まで拘束</t>
  </si>
  <si>
    <t>　※9/18～22は7:00～23:00</t>
  </si>
  <si>
    <t>　※9/23は9:00に松山市を出発　　松山市→松山空港→営業所</t>
  </si>
  <si>
    <t>★本部バス（大型１台）の確保（韓国本部６名、愛媛県６名、後催県２名、通訳４名乗車）</t>
  </si>
  <si>
    <t>　松山市→松山空港→松山市　その後23：00まで拘束</t>
  </si>
  <si>
    <t>　・松山空港で歓送式等があり、空港での待ち時間（2時間程度）と愛媛県職員及び通訳を愛媛県松山市まで送る。</t>
  </si>
  <si>
    <t>　※9/18～22は7:00～23:00。9/18はホテルからマスターズ前夜祭会場までの送迎も含む。</t>
  </si>
  <si>
    <t>　※9/17は13：00に松山空港に到着　営業所→松山空港→松山市　その後業務なし</t>
  </si>
  <si>
    <t>　※9/17～23使用</t>
  </si>
  <si>
    <t>★松山空港駐車場の確保</t>
  </si>
  <si>
    <t>★松山空港への送迎（9/17・23）の、高速代・駐車料金・運転手の食事代等はバス借上料に計上すること。</t>
  </si>
  <si>
    <t>　・9/18～22、団長車・本部車バスの高速代（松山⇔競技会場及び文化探訪地）を計上すること。</t>
  </si>
  <si>
    <t>　・9/18～22、選手団バス（9台）の高速代（松山⇔競技会場及び文化探訪地）を計上すること。</t>
  </si>
  <si>
    <t>歓迎レセプション(9/17)
・来賓60名</t>
  </si>
  <si>
    <t>アトラクション(9/17)
・２団体</t>
  </si>
  <si>
    <t>歓送夕食会(9/22)
・来賓60名</t>
  </si>
  <si>
    <t>（該当者は未定だが、例年４～６人程度。記念品は日本または愛媛県らしいもの）</t>
  </si>
  <si>
    <t>・歓迎レセプション（9/17）の韓国団及び本部役員の計191名については、</t>
  </si>
  <si>
    <t>・歓送夕食会（9/22）の韓国団及び本部役員の計189名については、</t>
  </si>
  <si>
    <t>　※日本スポーツマスターズ前夜祭(9/18)でもアトラクションがあるので、調整が必要。</t>
  </si>
  <si>
    <t>・愛媛県の特色を活かしたアトラクションを2つ提案すること。予算は1団体＠30,000円。</t>
  </si>
  <si>
    <t>運営本部室（9/16～9/23）</t>
  </si>
  <si>
    <t>式典運営機材（9/17、9/22）</t>
  </si>
  <si>
    <t>自転車保管室（9/17～9/23）</t>
  </si>
  <si>
    <t>9/18～9/21</t>
  </si>
  <si>
    <t>配達料含む　9/17～9/23</t>
  </si>
  <si>
    <t>○9/16～9/23運営本部（1室）を準備すること</t>
  </si>
  <si>
    <t>○9/17来賓控室（1室）、アトラクション出演者控室（2室）、通訳夕食場所（1室）を準備すること</t>
  </si>
  <si>
    <t>○9/22来賓控室（１室）、通訳夕食場所（１室）を準備すること</t>
  </si>
  <si>
    <t>○9/17～9/22自転車保管室18台分（1室）を準備すること</t>
  </si>
  <si>
    <t>・9/17～23の7日間、事務局用の携帯電話(15台)の手配(通話料、配送料含む)</t>
  </si>
  <si>
    <t>※9競技+本部（9/17～9/23)</t>
  </si>
  <si>
    <t>歓迎レセプション（9/17）、歓送夕食会（9/22）</t>
  </si>
  <si>
    <t>9/17自宅→本部　本部3・競技帯同9・救護2</t>
  </si>
  <si>
    <t>9/23本部→自宅　　　　　　〃</t>
  </si>
  <si>
    <t>9/18～22自宅↔競技会場</t>
  </si>
  <si>
    <t>9/17、9/22　自宅↔会場</t>
  </si>
  <si>
    <t>・愛媛県らしいものとする(＠1,500円程度)</t>
  </si>
  <si>
    <t>会場通訳弁当
（9/18～22）</t>
  </si>
  <si>
    <t>会場通訳弁当
（9/18～23）</t>
  </si>
  <si>
    <t>●9/18～21　レストランで昼食</t>
  </si>
  <si>
    <t>歓迎レセプション(9/17)・来賓控室</t>
  </si>
  <si>
    <t>アトラクション(9/17)・２団体控室</t>
  </si>
  <si>
    <t>通訳夕食会場(9/17)・通訳控室</t>
  </si>
  <si>
    <t>歓送夕食会(9/22)・来賓控室</t>
  </si>
  <si>
    <t>通訳夕食会場(9/22)・通訳控室</t>
  </si>
  <si>
    <t>　※9/17は13：00（予定）に松山空港に到着　バス営業所→松山空港→松山市　その後23：00まで拘束</t>
  </si>
  <si>
    <t>　※9/23は9:00（予定）に松山市を出発　　松山市→松山空港→バス営業所</t>
  </si>
  <si>
    <t>①上記宿泊数は予定であるが上記人数にて提案すること。（最終実績により増減がある）</t>
  </si>
  <si>
    <t>　※全体の宿舎は1つのホテルで収容できることを原則とする。困難な場合には、近接する2つ以内とする。</t>
  </si>
  <si>
    <t>　※期間中のメニューが同一にならないように、調整すること。メニュー例を提案書に記載することが望ましい。</t>
  </si>
  <si>
    <t>　※３人以上の相部屋は不可とする。</t>
  </si>
  <si>
    <t>通訳手配について</t>
  </si>
  <si>
    <t>②通訳A1は、本部通訳を担当する。競技視察、レセプションでの日韓役員間の通訳及び観光通訳をこなせる程度の言語レベルを有する者し、各競技の通訳を統括するとともに、主催者との連絡調整、通訳間の意見のとりまとめ等リーダー業務を行う。</t>
  </si>
  <si>
    <t>③通訳A2及びBは救護、競技通訳を担当する。日常会話程度のレベルに加え、競技規則等の理解と翻訳が可能なレベルの者とする。</t>
  </si>
  <si>
    <t>※配布方法については、主催者と相談のうえ、決定</t>
  </si>
  <si>
    <t>※　ＳＤ＝ソフトドリンク　水、ソフトドリンクともに、500ML</t>
  </si>
  <si>
    <t>合計</t>
  </si>
  <si>
    <t>予備</t>
  </si>
  <si>
    <t>SD</t>
  </si>
  <si>
    <t>水</t>
  </si>
  <si>
    <t>SD*0</t>
  </si>
  <si>
    <t>水*2</t>
  </si>
  <si>
    <t>通訳</t>
  </si>
  <si>
    <t>日本本部・開催都道府県・後開催県視察員等</t>
  </si>
  <si>
    <t>水*4</t>
  </si>
  <si>
    <t>水*3</t>
  </si>
  <si>
    <t>韓国・本部役員</t>
  </si>
  <si>
    <t>SD*2</t>
  </si>
  <si>
    <t>韓国・選手／指導者</t>
  </si>
  <si>
    <t>第7日</t>
  </si>
  <si>
    <t>第6日</t>
  </si>
  <si>
    <t>第5日</t>
  </si>
  <si>
    <t>第4日</t>
  </si>
  <si>
    <t>第3日</t>
  </si>
  <si>
    <t>第2日</t>
  </si>
  <si>
    <t>第1日</t>
  </si>
  <si>
    <t>人数</t>
  </si>
  <si>
    <t>区　分</t>
  </si>
  <si>
    <t xml:space="preserve">飲料配布計画(案） </t>
  </si>
  <si>
    <t>・水(500ML)、スポーツドリンク(500Ml)を手配し、バスへの積み込みや部屋など</t>
  </si>
  <si>
    <t>　選手への配布を行ってもらいます。</t>
  </si>
  <si>
    <t>別紙配布計画案参照</t>
  </si>
  <si>
    <t>④本部役員の部屋は、ダブル等のシングルユースで提案してください。</t>
  </si>
  <si>
    <t>9/17～9/21</t>
  </si>
  <si>
    <t>【昼食（9/18・19・20・21・22・23）、夕食（9/19・20・21）】</t>
  </si>
  <si>
    <t>⑧韓国本部役員（7名）と日本本部役員（JSPO4名・愛媛県7名、後催県4名）</t>
  </si>
  <si>
    <t>（韓国選手団176・JSPO4・愛媛県帯同職員7・通訳12・救護2・後催県2　計203名）</t>
  </si>
  <si>
    <t>（韓国選手団176・JSPO4・愛媛県帯同職員7・通訳14・主任運営員9・後催県4　計214名）</t>
  </si>
  <si>
    <t>（韓国本部7、JSPO4、愛媛県本部帯同7、通訳5、後催県2、計25名）</t>
  </si>
  <si>
    <t>　※ただし、18・19日のみ後催県2名を加えた27名とする。</t>
  </si>
  <si>
    <t>（韓国選手団176・JSPO4・愛媛県帯同職員7・通訳14・後催県2　計203名）</t>
  </si>
  <si>
    <t>　※9/17は13:00に愛媛県県民文化会館別館を出発　愛媛県職員等7名を乗せて</t>
  </si>
  <si>
    <t>　※9/23は9:00に松山市を出発　　松山市→松山空港→愛媛県県民文化会館別館</t>
  </si>
  <si>
    <t>　※9/18～9/21は6:00～18:00。</t>
  </si>
  <si>
    <t>　※9/23は9:00（予定）に松山市を出発　　松山市→松山空港→営業所</t>
  </si>
  <si>
    <t>　※9/17　団長車、本部車、選手団バス、荷物輸送車、事務局車両</t>
  </si>
  <si>
    <t>　※9/23  本部車、事務局車両</t>
  </si>
  <si>
    <r>
      <rPr>
        <u val="single"/>
        <sz val="12"/>
        <color indexed="8"/>
        <rFont val="メイリオ"/>
        <family val="3"/>
      </rPr>
      <t>・9/22　9:00～17:00 愛媛県内の観光コース提案</t>
    </r>
    <r>
      <rPr>
        <sz val="12"/>
        <color indexed="8"/>
        <rFont val="メイリオ"/>
        <family val="3"/>
      </rPr>
      <t xml:space="preserve">
9月22日の文化探訪（9:00～17:00）は、203名を対象とした上記のコース以外に愛媛県内を対象としたコースを提案してください。その際、昼食を含めた行程表で提案すること。
（昼食代1人1,000円です。昼食代は「１宿泊費」の中に含まれています。）
9月22日の観光費（入場料、記念写真等）は1人2,000円以内です。　　　　　　　　　　　　　　　　　　　　　（韓国選手団176、JSPO4、愛媛県帯同職員7、通訳14（団長1・本部2・救護2・競技帯同9）、
　後催県2　　</t>
    </r>
    <r>
      <rPr>
        <u val="single"/>
        <sz val="12"/>
        <color indexed="8"/>
        <rFont val="メイリオ"/>
        <family val="3"/>
      </rPr>
      <t>計203名</t>
    </r>
    <r>
      <rPr>
        <sz val="12"/>
        <color indexed="8"/>
        <rFont val="メイリオ"/>
        <family val="3"/>
      </rPr>
      <t>）</t>
    </r>
  </si>
  <si>
    <t>（191名内訳：韓国選手団176名、JSPO4名、愛媛県帯同職員7名、後催県4名）</t>
  </si>
  <si>
    <t>（189名内訳：韓国選手団176名、JSPO4名、愛媛県帯同職員7名、後催県2名）</t>
  </si>
  <si>
    <t>・その場合、韓国チーム18～22名、帯同通訳1名・主任運営員1名は夕食代（4,200円以上）をあてる。</t>
  </si>
  <si>
    <t>①原則として開催都道府県内在住者で20歳～65歳程度の者とする。確保が困難な場合には、事前に日本スポーツ協会・開催都道府県体育・スポーツ協会に相談の上、了承を得たうえで、近隣都道府県からの人選を行うことができる。</t>
  </si>
  <si>
    <t>9/18～21自宅↔競技会場</t>
  </si>
  <si>
    <r>
      <rPr>
        <u val="single"/>
        <sz val="12"/>
        <color indexed="8"/>
        <rFont val="メイリオ"/>
        <family val="3"/>
      </rPr>
      <t>・9/17午後、9/19～21試合後の観光・ショッピングコースの提案</t>
    </r>
    <r>
      <rPr>
        <sz val="12"/>
        <color indexed="8"/>
        <rFont val="メイリオ"/>
        <family val="3"/>
      </rPr>
      <t xml:space="preserve">
9月17日午後、9月19日～21日における観光・ショッピング等を1グループ約20名程度で3～4時間の観光コースを提案すること。場所はマスターズ競技開催地を原則とします。
9月17日～21日の観光費（入場料、記念写真等）は1人1,000円又は2,000円以内です。　　　　　　　　　　　　　　　　　</t>
    </r>
  </si>
  <si>
    <t>ボウリング会場韓国団控室</t>
  </si>
  <si>
    <t>　※ホテルから各競技会場、練習、試合後に県内観光を行う予定。</t>
  </si>
  <si>
    <t>★事務局車両（1台）の確保（ワゴンタイプ）の確保</t>
  </si>
  <si>
    <t>※歓迎レセプションにおける臨時通訳5名（9/17）と、歓送夕食会における臨時通訳5名（9/22）の</t>
  </si>
  <si>
    <t>※上記以外の宿泊者（韓国選手団等）の弁当については、1泊3食での対応となります
（「1宿泊費」に含まれています）。</t>
  </si>
  <si>
    <t>○歓迎レセプション時、大型スクリーンによる愛媛県の紹介（ハングル字幕）を準備すること</t>
  </si>
  <si>
    <t>・歓迎レセプション及び歓送夕食会においては、通訳（19名）については、レセプション終了後に別室にて夕食をとる。</t>
  </si>
  <si>
    <t>　臨時通訳5名については夕食代（2,000円）にて夕食を提供すること。</t>
  </si>
  <si>
    <t>　臨時通訳5名については夕食代（2,000円）にて夕食を提供すること。</t>
  </si>
  <si>
    <t>・歓迎レセプション及び歓送夕食会において、通訳（19名）はレセプション終了後に別室にて夕食をとる。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</si>
</sst>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quot;#,##0_ &quot;×&quot;\ "/>
    <numFmt numFmtId="178" formatCode="#,##0&quot;人&quot;"/>
    <numFmt numFmtId="179" formatCode="#,##0&quot;日&quot;"/>
    <numFmt numFmtId="180" formatCode="#,##0&quot;人&quot;&quot;&quot;"/>
    <numFmt numFmtId="181" formatCode="&quot;延べ&quot;#,##0&quot;人&quot;&quot;&quot;"/>
    <numFmt numFmtId="182" formatCode="&quot;延&quot;\ #,##0_);[Red]\(#,##0\)"/>
    <numFmt numFmtId="183" formatCode="#,##0&quot;枚&quot;"/>
    <numFmt numFmtId="184" formatCode="#,##0&quot;人×&quot;"/>
    <numFmt numFmtId="185" formatCode="#,##0&quot;泊&quot;"/>
    <numFmt numFmtId="186" formatCode="m/d;@"/>
    <numFmt numFmtId="187" formatCode="#,##0&quot;回&quot;"/>
    <numFmt numFmtId="188" formatCode="&quot;延&quot;\ #,##0&quot;人&quot;"/>
    <numFmt numFmtId="189" formatCode="#,##0&quot;台×&quot;"/>
    <numFmt numFmtId="190" formatCode="#,##0&quot;台&quot;"/>
    <numFmt numFmtId="191" formatCode="#,##0&quot;室×&quot;"/>
    <numFmt numFmtId="192" formatCode="#,##0&quot;ｈ&quot;"/>
    <numFmt numFmtId="193" formatCode="#,##0&quot;ゲーム&quot;"/>
    <numFmt numFmtId="194" formatCode="#,##0&quot;会場×&quot;"/>
    <numFmt numFmtId="195" formatCode="#,##0&quot;式&quot;"/>
    <numFmt numFmtId="196" formatCode="#,##0&quot;競技&quot;"/>
    <numFmt numFmtId="197" formatCode="&quot;@&quot;#,##0.0_ &quot;×&quot;\ "/>
    <numFmt numFmtId="198" formatCode="#,##0&quot;部&quot;"/>
    <numFmt numFmtId="199" formatCode="#,##0&quot;着&quot;"/>
    <numFmt numFmtId="200" formatCode="#,##0&quot;本&quot;"/>
    <numFmt numFmtId="201" formatCode="General&quot;セット&quot;"/>
    <numFmt numFmtId="202" formatCode="#,##0&quot;束&quot;"/>
    <numFmt numFmtId="203" formatCode="#,##0&quot;団体&quot;"/>
    <numFmt numFmtId="204" formatCode="#,##0_ "/>
    <numFmt numFmtId="205" formatCode="&quot;延&quot;#,##0_ &quot;&quot;\ "/>
    <numFmt numFmtId="206" formatCode="&quot;延&quot;#,###\ "/>
    <numFmt numFmtId="207" formatCode="&quot;Yes&quot;;&quot;Yes&quot;;&quot;No&quot;"/>
    <numFmt numFmtId="208" formatCode="&quot;True&quot;;&quot;True&quot;;&quot;False&quot;"/>
    <numFmt numFmtId="209" formatCode="&quot;On&quot;;&quot;On&quot;;&quot;Off&quot;"/>
    <numFmt numFmtId="210" formatCode="[$€-2]\ #,##0.00_);[Red]\([$€-2]\ #,##0.00\)"/>
    <numFmt numFmtId="211" formatCode="m&quot;月&quot;d&quot;日&quot;\(aaa\)"/>
  </numFmts>
  <fonts count="67">
    <font>
      <sz val="11"/>
      <color theme="1"/>
      <name val="Calibri"/>
      <family val="3"/>
    </font>
    <font>
      <sz val="11"/>
      <color indexed="8"/>
      <name val="ＭＳ Ｐゴシック"/>
      <family val="3"/>
    </font>
    <font>
      <sz val="6"/>
      <name val="ＭＳ Ｐゴシック"/>
      <family val="3"/>
    </font>
    <font>
      <sz val="10"/>
      <color indexed="8"/>
      <name val="ＭＳ 明朝"/>
      <family val="1"/>
    </font>
    <font>
      <sz val="12"/>
      <name val="メイリオ"/>
      <family val="3"/>
    </font>
    <font>
      <sz val="24"/>
      <name val="メイリオ"/>
      <family val="3"/>
    </font>
    <font>
      <u val="single"/>
      <sz val="12"/>
      <name val="メイリオ"/>
      <family val="3"/>
    </font>
    <font>
      <sz val="12"/>
      <color indexed="8"/>
      <name val="メイリオ"/>
      <family val="3"/>
    </font>
    <font>
      <u val="single"/>
      <sz val="12"/>
      <color indexed="8"/>
      <name val="メイリオ"/>
      <family val="3"/>
    </font>
    <font>
      <sz val="11"/>
      <name val="メイリオ"/>
      <family val="3"/>
    </font>
    <font>
      <sz val="9"/>
      <name val="メイリオ"/>
      <family val="3"/>
    </font>
    <font>
      <sz val="6"/>
      <name val="ＭＳ Ｐ明朝"/>
      <family val="1"/>
    </font>
    <font>
      <u val="single"/>
      <sz val="11"/>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24"/>
      <color indexed="8"/>
      <name val="メイリオ"/>
      <family val="3"/>
    </font>
    <font>
      <sz val="11"/>
      <color indexed="8"/>
      <name val="メイリオ"/>
      <family val="3"/>
    </font>
    <font>
      <sz val="10"/>
      <color indexed="8"/>
      <name val="メイリオ"/>
      <family val="3"/>
    </font>
    <font>
      <sz val="11"/>
      <color indexed="8"/>
      <name val="ＭＳ Ｐ明朝"/>
      <family val="1"/>
    </font>
    <font>
      <sz val="12"/>
      <color indexed="12"/>
      <name val="メイリオ"/>
      <family val="3"/>
    </font>
    <font>
      <b/>
      <sz val="11"/>
      <color indexed="8"/>
      <name val="ＭＳ Ｐ明朝"/>
      <family val="1"/>
    </font>
    <font>
      <sz val="18"/>
      <color indexed="8"/>
      <name val="ＭＳ Ｐ明朝"/>
      <family val="1"/>
    </font>
    <font>
      <sz val="11"/>
      <color indexed="12"/>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メイリオ"/>
      <family val="3"/>
    </font>
    <font>
      <sz val="24"/>
      <color theme="1"/>
      <name val="メイリオ"/>
      <family val="3"/>
    </font>
    <font>
      <sz val="11"/>
      <color theme="1"/>
      <name val="メイリオ"/>
      <family val="3"/>
    </font>
    <font>
      <sz val="10"/>
      <color theme="1"/>
      <name val="メイリオ"/>
      <family val="3"/>
    </font>
    <font>
      <sz val="11"/>
      <color theme="1"/>
      <name val="ＭＳ Ｐ明朝"/>
      <family val="1"/>
    </font>
    <font>
      <sz val="12"/>
      <color rgb="FF0000CC"/>
      <name val="メイリオ"/>
      <family val="3"/>
    </font>
    <font>
      <b/>
      <sz val="11"/>
      <color theme="1"/>
      <name val="ＭＳ Ｐ明朝"/>
      <family val="1"/>
    </font>
    <font>
      <u val="single"/>
      <sz val="12"/>
      <color theme="1"/>
      <name val="メイリオ"/>
      <family val="3"/>
    </font>
    <font>
      <sz val="11"/>
      <color rgb="FF0000CC"/>
      <name val="ＭＳ Ｐ明朝"/>
      <family val="1"/>
    </font>
    <font>
      <sz val="1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medium"/>
      <top style="thin"/>
      <bottom style="thin"/>
    </border>
    <border>
      <left style="thin"/>
      <right style="thin"/>
      <top style="thin"/>
      <bottom style="thin"/>
    </border>
    <border>
      <left style="medium"/>
      <right style="medium"/>
      <top style="thin"/>
      <bottom/>
    </border>
    <border>
      <left style="thin"/>
      <right style="thin"/>
      <top style="thin"/>
      <bottom>
        <color indexed="63"/>
      </bottom>
    </border>
    <border>
      <left style="medium"/>
      <right style="medium"/>
      <top/>
      <bottom/>
    </border>
    <border>
      <left style="thin"/>
      <right>
        <color indexed="63"/>
      </right>
      <top style="thin"/>
      <bottom style="thin"/>
    </border>
    <border>
      <left style="medium"/>
      <right/>
      <top/>
      <bottom/>
    </border>
    <border>
      <left style="medium"/>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medium"/>
      <right style="thin"/>
      <top style="thin"/>
      <bottom/>
    </border>
    <border>
      <left style="thin"/>
      <right>
        <color indexed="63"/>
      </right>
      <top style="thin"/>
      <bottom>
        <color indexed="63"/>
      </bottom>
    </border>
    <border>
      <left style="thin"/>
      <right style="medium"/>
      <top style="thin"/>
      <bottom style="thin"/>
    </border>
    <border>
      <left style="thin"/>
      <right style="medium"/>
      <top/>
      <bottom/>
    </border>
    <border>
      <left style="medium"/>
      <right style="thin"/>
      <top style="thin"/>
      <bottom style="thin"/>
    </border>
    <border>
      <left style="medium"/>
      <right style="thin"/>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thin"/>
      <right style="thin"/>
      <top/>
      <bottom style="medium"/>
    </border>
    <border>
      <left style="thin"/>
      <right style="medium"/>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bottom>
        <color indexed="63"/>
      </bottom>
    </border>
    <border>
      <left style="thin"/>
      <right/>
      <top/>
      <bottom>
        <color indexed="63"/>
      </bottom>
    </border>
    <border>
      <left style="medium"/>
      <right style="thin"/>
      <top>
        <color indexed="63"/>
      </top>
      <bottom style="thin"/>
    </border>
    <border>
      <left style="thin"/>
      <right style="medium"/>
      <top/>
      <bottom style="thin"/>
    </border>
    <border>
      <left style="medium"/>
      <right/>
      <top style="thin"/>
      <bottom style="thin"/>
    </border>
    <border>
      <left style="medium"/>
      <right/>
      <top/>
      <bottom style="thin"/>
    </border>
    <border>
      <left style="medium"/>
      <right/>
      <top style="thin"/>
      <bottom style="medium"/>
    </border>
    <border>
      <left style="medium"/>
      <right style="medium"/>
      <top style="thin"/>
      <bottom style="medium"/>
    </border>
    <border>
      <left style="thin"/>
      <right style="medium"/>
      <top style="medium"/>
      <bottom style="medium"/>
    </border>
    <border>
      <left style="medium"/>
      <right style="medium"/>
      <top style="medium"/>
      <bottom style="thin"/>
    </border>
    <border>
      <left/>
      <right style="thin"/>
      <top style="medium"/>
      <bottom style="thin"/>
    </border>
    <border>
      <left style="medium"/>
      <right/>
      <top style="medium"/>
      <bottom style="medium"/>
    </border>
    <border>
      <left style="medium"/>
      <right style="thin"/>
      <top style="medium"/>
      <bottom style="medium"/>
    </border>
    <border>
      <left style="hair"/>
      <right style="medium"/>
      <top/>
      <bottom style="medium"/>
    </border>
    <border>
      <left style="hair"/>
      <right style="hair"/>
      <top/>
      <bottom style="medium"/>
    </border>
    <border>
      <left style="medium"/>
      <right style="hair"/>
      <top/>
      <bottom style="medium"/>
    </border>
    <border>
      <left/>
      <right/>
      <top style="medium"/>
      <bottom style="medium"/>
    </border>
    <border>
      <left style="hair"/>
      <right style="hair"/>
      <top style="medium"/>
      <bottom style="medium"/>
    </border>
    <border>
      <left style="hair"/>
      <right style="thin"/>
      <top style="medium"/>
      <bottom style="medium"/>
    </border>
    <border>
      <left style="hair"/>
      <right style="thin"/>
      <top/>
      <bottom style="medium"/>
    </border>
    <border>
      <left style="thin"/>
      <right/>
      <top/>
      <bottom style="medium"/>
    </border>
    <border>
      <left/>
      <right style="thin"/>
      <top/>
      <bottom style="medium"/>
    </border>
    <border>
      <left style="hair"/>
      <right style="medium"/>
      <top style="medium"/>
      <bottom style="medium"/>
    </border>
    <border>
      <left style="medium"/>
      <right style="hair"/>
      <top style="medium"/>
      <bottom style="medium"/>
    </border>
    <border>
      <left style="thin"/>
      <right/>
      <top style="dotted"/>
      <bottom style="medium"/>
    </border>
    <border>
      <left style="hair"/>
      <right style="thin"/>
      <top style="dotted"/>
      <bottom style="medium"/>
    </border>
    <border>
      <left style="hair"/>
      <right style="hair"/>
      <top style="dotted"/>
      <bottom style="medium"/>
    </border>
    <border>
      <left/>
      <right style="thin"/>
      <top style="dotted"/>
      <bottom style="medium"/>
    </border>
    <border>
      <left>
        <color indexed="63"/>
      </left>
      <right style="thin"/>
      <top style="thin"/>
      <bottom>
        <color indexed="63"/>
      </bottom>
    </border>
    <border>
      <left style="thin"/>
      <right style="medium"/>
      <top style="thin"/>
      <bottom>
        <color indexed="63"/>
      </bottom>
    </border>
    <border>
      <left/>
      <right style="medium"/>
      <top style="medium"/>
      <bottom style="medium"/>
    </border>
    <border>
      <left>
        <color indexed="63"/>
      </left>
      <right>
        <color indexed="63"/>
      </right>
      <top style="medium"/>
      <bottom>
        <color indexed="63"/>
      </bottom>
    </border>
    <border>
      <left style="medium"/>
      <right/>
      <top/>
      <bottom style="medium"/>
    </border>
    <border>
      <left style="thin"/>
      <right style="medium"/>
      <top style="medium"/>
      <bottom>
        <color indexed="63"/>
      </bottom>
    </border>
    <border>
      <left style="thin"/>
      <right/>
      <top style="medium"/>
      <bottom style="dotted"/>
    </border>
    <border>
      <left/>
      <right/>
      <top style="medium"/>
      <bottom style="dotted"/>
    </border>
    <border>
      <left/>
      <right style="thin"/>
      <top style="medium"/>
      <bottom style="dotted"/>
    </border>
    <border>
      <left style="medium"/>
      <right/>
      <top style="medium"/>
      <bottom>
        <color indexed="63"/>
      </bottom>
    </border>
    <border>
      <left/>
      <right style="thin"/>
      <top style="medium"/>
      <bottom/>
    </border>
    <border>
      <left style="thin"/>
      <right style="thin"/>
      <top style="medium"/>
      <bottom>
        <color indexed="63"/>
      </bottom>
    </border>
    <border>
      <left/>
      <right style="medium"/>
      <top style="medium"/>
      <bottom/>
    </border>
    <border>
      <left>
        <color indexed="63"/>
      </left>
      <right style="medium"/>
      <top/>
      <bottom/>
    </border>
    <border>
      <left/>
      <right/>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350">
    <xf numFmtId="0" fontId="0" fillId="0" borderId="0" xfId="0" applyFont="1" applyAlignment="1">
      <alignment vertical="center"/>
    </xf>
    <xf numFmtId="0" fontId="4"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4" fillId="0" borderId="10" xfId="0" applyFont="1" applyFill="1" applyBorder="1" applyAlignment="1">
      <alignment horizontal="center" vertical="center"/>
    </xf>
    <xf numFmtId="0" fontId="4" fillId="0" borderId="10" xfId="0" applyFont="1" applyBorder="1" applyAlignment="1">
      <alignment vertical="center"/>
    </xf>
    <xf numFmtId="3" fontId="4" fillId="0" borderId="11" xfId="0" applyNumberFormat="1" applyFont="1" applyBorder="1" applyAlignment="1">
      <alignment horizontal="right" vertical="center"/>
    </xf>
    <xf numFmtId="0" fontId="4" fillId="0" borderId="12" xfId="0" applyFont="1" applyBorder="1" applyAlignment="1">
      <alignment horizontal="right" vertical="center"/>
    </xf>
    <xf numFmtId="185" fontId="4" fillId="0" borderId="12" xfId="0" applyNumberFormat="1" applyFont="1" applyFill="1" applyBorder="1" applyAlignment="1">
      <alignment horizontal="right" vertical="center"/>
    </xf>
    <xf numFmtId="179" fontId="4" fillId="0" borderId="12" xfId="0" applyNumberFormat="1" applyFont="1" applyFill="1" applyBorder="1" applyAlignment="1">
      <alignment horizontal="right" vertical="center"/>
    </xf>
    <xf numFmtId="3" fontId="4" fillId="0" borderId="13" xfId="0" applyNumberFormat="1" applyFont="1" applyBorder="1" applyAlignment="1">
      <alignment horizontal="right" vertical="center"/>
    </xf>
    <xf numFmtId="0" fontId="4" fillId="0" borderId="14" xfId="0" applyFont="1" applyBorder="1" applyAlignment="1">
      <alignment horizontal="left" vertical="center"/>
    </xf>
    <xf numFmtId="0" fontId="4" fillId="0" borderId="10" xfId="0" applyFont="1" applyBorder="1" applyAlignment="1">
      <alignment horizontal="center" vertical="center"/>
    </xf>
    <xf numFmtId="0" fontId="4" fillId="0" borderId="14"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horizontal="right" vertical="center"/>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7" xfId="0" applyFont="1" applyBorder="1" applyAlignment="1">
      <alignment horizontal="right" vertical="center"/>
    </xf>
    <xf numFmtId="0" fontId="4" fillId="0" borderId="18" xfId="0" applyFont="1" applyBorder="1" applyAlignment="1">
      <alignment horizontal="center" vertical="center"/>
    </xf>
    <xf numFmtId="0" fontId="4" fillId="0" borderId="16" xfId="0" applyFont="1" applyBorder="1" applyAlignment="1">
      <alignment vertical="center"/>
    </xf>
    <xf numFmtId="0" fontId="4" fillId="0" borderId="14" xfId="0" applyFont="1" applyFill="1" applyBorder="1" applyAlignment="1">
      <alignment horizontal="center" vertical="center"/>
    </xf>
    <xf numFmtId="0" fontId="4" fillId="0" borderId="14" xfId="0" applyFont="1" applyFill="1" applyBorder="1" applyAlignment="1">
      <alignment vertical="center"/>
    </xf>
    <xf numFmtId="0" fontId="4" fillId="0" borderId="15" xfId="0" applyFont="1" applyFill="1" applyBorder="1" applyAlignment="1">
      <alignment horizontal="right" vertical="center"/>
    </xf>
    <xf numFmtId="56" fontId="4" fillId="0" borderId="14" xfId="0" applyNumberFormat="1" applyFont="1" applyFill="1" applyBorder="1" applyAlignment="1">
      <alignment horizontal="left" vertical="center" wrapText="1"/>
    </xf>
    <xf numFmtId="3" fontId="4" fillId="0" borderId="19" xfId="0" applyNumberFormat="1" applyFont="1" applyBorder="1" applyAlignment="1">
      <alignment horizontal="right" vertical="center"/>
    </xf>
    <xf numFmtId="0" fontId="4" fillId="0" borderId="20" xfId="0" applyFont="1" applyBorder="1" applyAlignment="1">
      <alignment horizontal="center" vertical="center"/>
    </xf>
    <xf numFmtId="0" fontId="4" fillId="0" borderId="21" xfId="0" applyFont="1" applyBorder="1" applyAlignment="1">
      <alignment vertical="center"/>
    </xf>
    <xf numFmtId="3" fontId="4" fillId="0" borderId="22" xfId="0" applyNumberFormat="1" applyFont="1" applyBorder="1" applyAlignment="1">
      <alignment horizontal="right" vertical="center"/>
    </xf>
    <xf numFmtId="0" fontId="4" fillId="0" borderId="23" xfId="0" applyFont="1" applyBorder="1" applyAlignment="1">
      <alignment horizontal="right" vertical="center"/>
    </xf>
    <xf numFmtId="49" fontId="4" fillId="0" borderId="18" xfId="0" applyNumberFormat="1" applyFont="1" applyBorder="1" applyAlignment="1">
      <alignment horizontal="lef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3" fontId="4" fillId="0" borderId="26" xfId="0" applyNumberFormat="1" applyFont="1" applyBorder="1" applyAlignment="1">
      <alignment horizontal="right" vertical="center"/>
    </xf>
    <xf numFmtId="0" fontId="4" fillId="0" borderId="27" xfId="0" applyFont="1" applyBorder="1" applyAlignment="1">
      <alignment horizontal="left" vertical="center"/>
    </xf>
    <xf numFmtId="0" fontId="4" fillId="0" borderId="0" xfId="0" applyFont="1" applyBorder="1" applyAlignment="1">
      <alignment vertical="center"/>
    </xf>
    <xf numFmtId="0" fontId="57" fillId="0" borderId="0" xfId="0" applyFont="1" applyBorder="1" applyAlignment="1">
      <alignment vertical="center"/>
    </xf>
    <xf numFmtId="0" fontId="57" fillId="0" borderId="15" xfId="0" applyFont="1" applyBorder="1" applyAlignment="1">
      <alignment vertical="center"/>
    </xf>
    <xf numFmtId="0" fontId="57" fillId="0" borderId="15" xfId="0" applyFont="1" applyFill="1" applyBorder="1" applyAlignment="1">
      <alignment vertical="center"/>
    </xf>
    <xf numFmtId="0" fontId="4" fillId="0" borderId="15" xfId="0" applyFont="1" applyFill="1" applyBorder="1" applyAlignment="1">
      <alignment vertical="center"/>
    </xf>
    <xf numFmtId="3" fontId="4" fillId="0" borderId="15" xfId="0" applyNumberFormat="1" applyFont="1" applyFill="1" applyBorder="1" applyAlignment="1">
      <alignment vertical="center"/>
    </xf>
    <xf numFmtId="0" fontId="4" fillId="0" borderId="15" xfId="0" applyFont="1" applyBorder="1" applyAlignment="1">
      <alignment vertical="center" shrinkToFit="1"/>
    </xf>
    <xf numFmtId="0" fontId="57" fillId="0" borderId="0" xfId="0" applyFont="1" applyAlignment="1">
      <alignment horizontal="right" vertical="center"/>
    </xf>
    <xf numFmtId="3" fontId="57" fillId="0" borderId="15" xfId="0" applyNumberFormat="1" applyFont="1" applyBorder="1" applyAlignment="1">
      <alignment vertical="center"/>
    </xf>
    <xf numFmtId="38" fontId="57" fillId="0" borderId="15" xfId="49" applyFont="1" applyBorder="1" applyAlignment="1">
      <alignment vertical="center"/>
    </xf>
    <xf numFmtId="3" fontId="57" fillId="0" borderId="15" xfId="0" applyNumberFormat="1" applyFont="1" applyBorder="1" applyAlignment="1">
      <alignment horizontal="center" vertical="center"/>
    </xf>
    <xf numFmtId="0" fontId="57" fillId="0" borderId="15" xfId="0" applyFont="1" applyBorder="1" applyAlignment="1">
      <alignment horizontal="right" vertical="center"/>
    </xf>
    <xf numFmtId="0" fontId="57" fillId="0" borderId="15" xfId="0" applyFont="1" applyBorder="1" applyAlignment="1">
      <alignment vertical="center" shrinkToFit="1"/>
    </xf>
    <xf numFmtId="0" fontId="57" fillId="0" borderId="0" xfId="0" applyFont="1" applyAlignment="1">
      <alignment vertical="top"/>
    </xf>
    <xf numFmtId="0" fontId="57" fillId="0" borderId="28" xfId="0" applyFont="1" applyBorder="1" applyAlignment="1">
      <alignment horizontal="center" vertical="center"/>
    </xf>
    <xf numFmtId="0" fontId="57" fillId="0" borderId="17" xfId="0" applyFont="1" applyBorder="1" applyAlignment="1">
      <alignment vertical="center" wrapText="1"/>
    </xf>
    <xf numFmtId="3" fontId="57" fillId="0" borderId="17" xfId="0" applyNumberFormat="1" applyFont="1" applyBorder="1" applyAlignment="1">
      <alignment horizontal="center" vertical="center"/>
    </xf>
    <xf numFmtId="3" fontId="57" fillId="0" borderId="17" xfId="0" applyNumberFormat="1" applyFont="1" applyBorder="1" applyAlignment="1">
      <alignment vertical="center"/>
    </xf>
    <xf numFmtId="3" fontId="57" fillId="0" borderId="29" xfId="0" applyNumberFormat="1" applyFont="1" applyBorder="1" applyAlignment="1">
      <alignment vertical="center"/>
    </xf>
    <xf numFmtId="0" fontId="57" fillId="0" borderId="30" xfId="0" applyFont="1" applyBorder="1" applyAlignment="1">
      <alignment horizontal="left" vertical="center" wrapText="1"/>
    </xf>
    <xf numFmtId="0" fontId="57" fillId="0" borderId="31" xfId="0" applyFont="1" applyBorder="1" applyAlignment="1">
      <alignment horizontal="left" vertical="center" wrapText="1"/>
    </xf>
    <xf numFmtId="0" fontId="57" fillId="0" borderId="32" xfId="0" applyFont="1" applyBorder="1" applyAlignment="1">
      <alignment horizontal="center" vertical="center"/>
    </xf>
    <xf numFmtId="0" fontId="57" fillId="0" borderId="15" xfId="0" applyFont="1" applyBorder="1" applyAlignment="1">
      <alignment vertical="center" wrapText="1"/>
    </xf>
    <xf numFmtId="0" fontId="57" fillId="0" borderId="30" xfId="0" applyFont="1" applyBorder="1" applyAlignment="1">
      <alignment vertical="center"/>
    </xf>
    <xf numFmtId="0" fontId="57" fillId="0" borderId="17" xfId="0" applyFont="1" applyBorder="1" applyAlignment="1">
      <alignment vertical="center"/>
    </xf>
    <xf numFmtId="0" fontId="57" fillId="0" borderId="33" xfId="0" applyFont="1" applyBorder="1" applyAlignment="1">
      <alignment horizontal="center" vertical="center"/>
    </xf>
    <xf numFmtId="0" fontId="57" fillId="0" borderId="34" xfId="0" applyFont="1" applyBorder="1" applyAlignment="1">
      <alignment horizontal="left" vertical="center"/>
    </xf>
    <xf numFmtId="0" fontId="57" fillId="0" borderId="35" xfId="0" applyFont="1" applyBorder="1" applyAlignment="1">
      <alignment vertical="center"/>
    </xf>
    <xf numFmtId="3" fontId="57" fillId="0" borderId="35" xfId="0" applyNumberFormat="1" applyFont="1" applyBorder="1" applyAlignment="1">
      <alignment vertical="center"/>
    </xf>
    <xf numFmtId="0" fontId="57" fillId="0" borderId="36" xfId="0" applyFont="1" applyFill="1" applyBorder="1" applyAlignment="1">
      <alignment vertical="center"/>
    </xf>
    <xf numFmtId="0" fontId="57" fillId="0" borderId="37" xfId="0" applyFont="1" applyBorder="1" applyAlignment="1">
      <alignment vertical="center"/>
    </xf>
    <xf numFmtId="3" fontId="57" fillId="0" borderId="37" xfId="0" applyNumberFormat="1" applyFont="1" applyBorder="1" applyAlignment="1">
      <alignment vertical="center"/>
    </xf>
    <xf numFmtId="0" fontId="57" fillId="0" borderId="38" xfId="0" applyFont="1" applyBorder="1" applyAlignment="1">
      <alignment vertical="center"/>
    </xf>
    <xf numFmtId="0" fontId="57" fillId="0" borderId="39" xfId="0" applyFont="1" applyBorder="1" applyAlignment="1">
      <alignment horizontal="center" vertical="center"/>
    </xf>
    <xf numFmtId="3" fontId="57" fillId="0" borderId="40" xfId="0" applyNumberFormat="1" applyFont="1" applyBorder="1" applyAlignment="1">
      <alignment horizontal="center" vertical="center"/>
    </xf>
    <xf numFmtId="0" fontId="57" fillId="0" borderId="40" xfId="0" applyFont="1" applyBorder="1" applyAlignment="1">
      <alignment vertical="center"/>
    </xf>
    <xf numFmtId="3" fontId="57" fillId="0" borderId="41" xfId="0" applyNumberFormat="1" applyFont="1" applyBorder="1" applyAlignment="1">
      <alignment vertical="center"/>
    </xf>
    <xf numFmtId="0" fontId="57" fillId="0" borderId="42" xfId="0" applyFont="1" applyBorder="1" applyAlignment="1">
      <alignment horizontal="left" vertical="center" wrapText="1"/>
    </xf>
    <xf numFmtId="0" fontId="57" fillId="0" borderId="43" xfId="0" applyFont="1" applyBorder="1" applyAlignment="1">
      <alignment horizontal="center" vertical="center"/>
    </xf>
    <xf numFmtId="3" fontId="57" fillId="0" borderId="23" xfId="0" applyNumberFormat="1" applyFont="1" applyBorder="1" applyAlignment="1">
      <alignment horizontal="center" vertical="center"/>
    </xf>
    <xf numFmtId="0" fontId="57" fillId="0" borderId="23" xfId="0" applyFont="1" applyBorder="1" applyAlignment="1">
      <alignment vertical="center"/>
    </xf>
    <xf numFmtId="3" fontId="57" fillId="0" borderId="44" xfId="0" applyNumberFormat="1" applyFont="1" applyBorder="1" applyAlignment="1">
      <alignment vertical="center"/>
    </xf>
    <xf numFmtId="0" fontId="57" fillId="0" borderId="45" xfId="0" applyFont="1" applyBorder="1" applyAlignment="1">
      <alignment horizontal="center" vertical="center"/>
    </xf>
    <xf numFmtId="0" fontId="57" fillId="0" borderId="12" xfId="0" applyFont="1" applyBorder="1" applyAlignment="1">
      <alignment vertical="center" wrapText="1"/>
    </xf>
    <xf numFmtId="0" fontId="57" fillId="0" borderId="12" xfId="0" applyFont="1" applyBorder="1" applyAlignment="1">
      <alignment vertical="center"/>
    </xf>
    <xf numFmtId="0" fontId="57" fillId="0" borderId="46" xfId="0" applyFont="1" applyBorder="1" applyAlignment="1">
      <alignment horizontal="left" vertical="center" wrapText="1"/>
    </xf>
    <xf numFmtId="0" fontId="57" fillId="0" borderId="47" xfId="0" applyFont="1" applyFill="1" applyBorder="1" applyAlignment="1">
      <alignment horizontal="center" vertical="center"/>
    </xf>
    <xf numFmtId="3" fontId="57" fillId="0" borderId="15" xfId="0" applyNumberFormat="1" applyFont="1" applyFill="1" applyBorder="1" applyAlignment="1">
      <alignment vertical="center"/>
    </xf>
    <xf numFmtId="0" fontId="57" fillId="33" borderId="48" xfId="0" applyFont="1" applyFill="1" applyBorder="1" applyAlignment="1">
      <alignment horizontal="center" vertical="center"/>
    </xf>
    <xf numFmtId="0" fontId="57" fillId="33" borderId="12" xfId="0" applyFont="1" applyFill="1" applyBorder="1" applyAlignment="1">
      <alignment vertical="center"/>
    </xf>
    <xf numFmtId="3" fontId="57" fillId="33" borderId="15" xfId="0" applyNumberFormat="1" applyFont="1" applyFill="1" applyBorder="1" applyAlignment="1">
      <alignment vertical="center"/>
    </xf>
    <xf numFmtId="0" fontId="57" fillId="33" borderId="46" xfId="0" applyFont="1" applyFill="1" applyBorder="1" applyAlignment="1">
      <alignment horizontal="left" vertical="center" wrapText="1"/>
    </xf>
    <xf numFmtId="0" fontId="57" fillId="0" borderId="33" xfId="0" applyFont="1" applyFill="1" applyBorder="1" applyAlignment="1">
      <alignment horizontal="center" vertical="center"/>
    </xf>
    <xf numFmtId="3" fontId="57" fillId="0" borderId="35" xfId="0" applyNumberFormat="1" applyFont="1" applyBorder="1" applyAlignment="1">
      <alignment horizontal="center" vertical="center"/>
    </xf>
    <xf numFmtId="3" fontId="57" fillId="0" borderId="35" xfId="0" applyNumberFormat="1" applyFont="1" applyFill="1" applyBorder="1" applyAlignment="1">
      <alignment vertical="center"/>
    </xf>
    <xf numFmtId="0" fontId="57" fillId="0" borderId="35" xfId="0" applyFont="1" applyFill="1" applyBorder="1" applyAlignment="1">
      <alignment vertical="center"/>
    </xf>
    <xf numFmtId="0" fontId="57" fillId="0" borderId="36" xfId="0" applyFont="1" applyFill="1" applyBorder="1" applyAlignment="1">
      <alignment horizontal="left" vertical="center" wrapText="1"/>
    </xf>
    <xf numFmtId="0" fontId="57" fillId="0" borderId="0" xfId="0" applyFont="1" applyBorder="1" applyAlignment="1">
      <alignment horizontal="center" vertical="center"/>
    </xf>
    <xf numFmtId="0" fontId="57" fillId="0" borderId="0" xfId="0" applyFont="1" applyBorder="1" applyAlignment="1">
      <alignment vertical="center"/>
    </xf>
    <xf numFmtId="3" fontId="57" fillId="0" borderId="0" xfId="0" applyNumberFormat="1" applyFont="1" applyBorder="1" applyAlignment="1">
      <alignment vertical="center"/>
    </xf>
    <xf numFmtId="3" fontId="57" fillId="0" borderId="17" xfId="0" applyNumberFormat="1" applyFont="1" applyFill="1" applyBorder="1" applyAlignment="1">
      <alignment vertical="center"/>
    </xf>
    <xf numFmtId="3" fontId="57" fillId="0" borderId="12" xfId="0" applyNumberFormat="1" applyFont="1" applyFill="1" applyBorder="1" applyAlignment="1">
      <alignment vertical="center"/>
    </xf>
    <xf numFmtId="3" fontId="57" fillId="0" borderId="12" xfId="0" applyNumberFormat="1" applyFont="1" applyBorder="1" applyAlignment="1">
      <alignment vertical="center"/>
    </xf>
    <xf numFmtId="0" fontId="57" fillId="0" borderId="47" xfId="0" applyFont="1" applyBorder="1" applyAlignment="1">
      <alignment horizontal="center" vertical="center"/>
    </xf>
    <xf numFmtId="0" fontId="57" fillId="0" borderId="37" xfId="0" applyFont="1" applyFill="1" applyBorder="1" applyAlignment="1">
      <alignment vertical="center"/>
    </xf>
    <xf numFmtId="0" fontId="57" fillId="0" borderId="10" xfId="0" applyFont="1" applyBorder="1" applyAlignment="1">
      <alignment vertical="center" wrapText="1"/>
    </xf>
    <xf numFmtId="0" fontId="57" fillId="0" borderId="49" xfId="0" applyFont="1" applyBorder="1" applyAlignment="1">
      <alignment horizontal="center" vertical="center"/>
    </xf>
    <xf numFmtId="0" fontId="57" fillId="0" borderId="50" xfId="0" applyFont="1" applyBorder="1" applyAlignment="1">
      <alignment vertical="center" wrapText="1"/>
    </xf>
    <xf numFmtId="38" fontId="57" fillId="0" borderId="34" xfId="49" applyFont="1" applyBorder="1" applyAlignment="1">
      <alignment vertical="center"/>
    </xf>
    <xf numFmtId="38" fontId="57" fillId="0" borderId="35" xfId="49" applyFont="1" applyBorder="1" applyAlignment="1">
      <alignment vertical="center"/>
    </xf>
    <xf numFmtId="3" fontId="57" fillId="0" borderId="23" xfId="0" applyNumberFormat="1" applyFont="1" applyBorder="1" applyAlignment="1">
      <alignment vertical="center"/>
    </xf>
    <xf numFmtId="0" fontId="57" fillId="0" borderId="31" xfId="0" applyFont="1" applyBorder="1" applyAlignment="1">
      <alignment vertical="center" wrapText="1"/>
    </xf>
    <xf numFmtId="38" fontId="57" fillId="0" borderId="24" xfId="49" applyFont="1" applyBorder="1" applyAlignment="1">
      <alignment vertical="center"/>
    </xf>
    <xf numFmtId="38" fontId="57" fillId="0" borderId="25" xfId="49" applyFont="1" applyBorder="1" applyAlignment="1">
      <alignment vertical="center"/>
    </xf>
    <xf numFmtId="38" fontId="57" fillId="0" borderId="26" xfId="49" applyFont="1" applyBorder="1" applyAlignment="1">
      <alignment vertical="center"/>
    </xf>
    <xf numFmtId="0" fontId="57" fillId="0" borderId="51" xfId="0" applyFont="1" applyBorder="1" applyAlignment="1">
      <alignment vertical="center"/>
    </xf>
    <xf numFmtId="0" fontId="57" fillId="0" borderId="0" xfId="0" applyFont="1" applyAlignment="1">
      <alignment vertical="center" wrapText="1"/>
    </xf>
    <xf numFmtId="0" fontId="57" fillId="0" borderId="52" xfId="0" applyFont="1" applyBorder="1" applyAlignment="1">
      <alignment horizontal="center" vertical="center"/>
    </xf>
    <xf numFmtId="0" fontId="57" fillId="0" borderId="52" xfId="0" applyFont="1" applyBorder="1" applyAlignment="1">
      <alignment vertical="center" wrapText="1"/>
    </xf>
    <xf numFmtId="38" fontId="57" fillId="0" borderId="53" xfId="49" applyFont="1" applyFill="1" applyBorder="1" applyAlignment="1">
      <alignment horizontal="center" vertical="center"/>
    </xf>
    <xf numFmtId="0" fontId="57" fillId="0" borderId="40" xfId="0" applyFont="1" applyFill="1" applyBorder="1" applyAlignment="1">
      <alignment horizontal="right" vertical="center"/>
    </xf>
    <xf numFmtId="3" fontId="57" fillId="0" borderId="30" xfId="0" applyNumberFormat="1" applyFont="1" applyBorder="1" applyAlignment="1">
      <alignment vertical="center"/>
    </xf>
    <xf numFmtId="0" fontId="57" fillId="0" borderId="10" xfId="0" applyFont="1" applyBorder="1" applyAlignment="1">
      <alignment horizontal="center" vertical="center"/>
    </xf>
    <xf numFmtId="38" fontId="57" fillId="0" borderId="11" xfId="49" applyFont="1" applyFill="1" applyBorder="1" applyAlignment="1">
      <alignment horizontal="center" vertical="center"/>
    </xf>
    <xf numFmtId="0" fontId="57" fillId="0" borderId="12" xfId="0" applyFont="1" applyFill="1" applyBorder="1" applyAlignment="1">
      <alignment horizontal="right" vertical="center"/>
    </xf>
    <xf numFmtId="0" fontId="57" fillId="0" borderId="14" xfId="0" applyFont="1" applyBorder="1" applyAlignment="1">
      <alignment vertical="center" wrapText="1"/>
    </xf>
    <xf numFmtId="0" fontId="57" fillId="33" borderId="15" xfId="0" applyFont="1" applyFill="1" applyBorder="1" applyAlignment="1">
      <alignment horizontal="right" vertical="center"/>
    </xf>
    <xf numFmtId="0" fontId="57" fillId="0" borderId="15" xfId="0" applyFont="1" applyFill="1" applyBorder="1" applyAlignment="1">
      <alignment horizontal="right" vertical="center"/>
    </xf>
    <xf numFmtId="0" fontId="57" fillId="33" borderId="12" xfId="0" applyFont="1" applyFill="1" applyBorder="1" applyAlignment="1">
      <alignment horizontal="right" vertical="center"/>
    </xf>
    <xf numFmtId="0" fontId="57" fillId="0" borderId="24" xfId="0" applyFont="1" applyBorder="1" applyAlignment="1">
      <alignment horizontal="right" vertical="center"/>
    </xf>
    <xf numFmtId="0" fontId="57" fillId="0" borderId="25" xfId="0" applyFont="1" applyBorder="1" applyAlignment="1">
      <alignment horizontal="right" vertical="center"/>
    </xf>
    <xf numFmtId="38" fontId="57" fillId="0" borderId="51" xfId="49" applyFont="1" applyBorder="1" applyAlignment="1">
      <alignment horizontal="right" vertical="center"/>
    </xf>
    <xf numFmtId="0" fontId="57" fillId="0" borderId="0" xfId="0" applyFont="1" applyAlignment="1">
      <alignment vertical="center"/>
    </xf>
    <xf numFmtId="0" fontId="57" fillId="0" borderId="24" xfId="0" applyFont="1" applyBorder="1" applyAlignment="1">
      <alignment vertical="center"/>
    </xf>
    <xf numFmtId="0" fontId="57" fillId="0" borderId="25" xfId="0" applyFont="1" applyBorder="1" applyAlignment="1">
      <alignment vertical="center"/>
    </xf>
    <xf numFmtId="3" fontId="57" fillId="0" borderId="26" xfId="0" applyNumberFormat="1" applyFont="1" applyBorder="1" applyAlignment="1">
      <alignment vertical="center"/>
    </xf>
    <xf numFmtId="0" fontId="59" fillId="0" borderId="0" xfId="0" applyFont="1" applyAlignment="1">
      <alignment vertical="center"/>
    </xf>
    <xf numFmtId="0" fontId="57" fillId="0" borderId="0" xfId="0" applyFont="1" applyAlignment="1">
      <alignment vertical="center" shrinkToFit="1"/>
    </xf>
    <xf numFmtId="0" fontId="59" fillId="0" borderId="0" xfId="0" applyFont="1" applyAlignment="1">
      <alignment vertical="center" shrinkToFit="1"/>
    </xf>
    <xf numFmtId="0" fontId="59" fillId="0" borderId="0" xfId="0" applyFont="1" applyAlignment="1">
      <alignment horizontal="left" vertical="center" shrinkToFit="1"/>
    </xf>
    <xf numFmtId="0" fontId="9" fillId="0" borderId="0" xfId="0" applyFont="1" applyFill="1" applyAlignment="1">
      <alignment vertical="center" shrinkToFit="1"/>
    </xf>
    <xf numFmtId="0" fontId="59" fillId="0" borderId="0" xfId="0" applyFont="1" applyFill="1" applyAlignment="1">
      <alignment horizontal="left" vertical="center" shrinkToFit="1"/>
    </xf>
    <xf numFmtId="0" fontId="59" fillId="0" borderId="0" xfId="0" applyFont="1" applyBorder="1" applyAlignment="1">
      <alignment vertical="center" shrinkToFit="1"/>
    </xf>
    <xf numFmtId="0" fontId="4" fillId="6" borderId="27" xfId="0" applyFont="1" applyFill="1" applyBorder="1" applyAlignment="1">
      <alignment horizontal="center" vertical="center" shrinkToFit="1"/>
    </xf>
    <xf numFmtId="0" fontId="4" fillId="6" borderId="24" xfId="0" applyFont="1" applyFill="1" applyBorder="1" applyAlignment="1">
      <alignment horizontal="center" vertical="center" shrinkToFit="1"/>
    </xf>
    <xf numFmtId="0" fontId="4"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57" fillId="6" borderId="54" xfId="0" applyFont="1" applyFill="1" applyBorder="1" applyAlignment="1">
      <alignment horizontal="center" vertical="center" shrinkToFit="1"/>
    </xf>
    <xf numFmtId="0" fontId="57" fillId="6" borderId="27" xfId="0" applyFont="1" applyFill="1" applyBorder="1" applyAlignment="1">
      <alignment horizontal="center" vertical="center" shrinkToFit="1"/>
    </xf>
    <xf numFmtId="0" fontId="57" fillId="6" borderId="24" xfId="0" applyFont="1" applyFill="1" applyBorder="1" applyAlignment="1">
      <alignment horizontal="center" vertical="center" shrinkToFit="1"/>
    </xf>
    <xf numFmtId="0" fontId="57" fillId="6" borderId="25" xfId="0" applyFont="1" applyFill="1" applyBorder="1" applyAlignment="1">
      <alignment horizontal="center" vertical="center" shrinkToFit="1"/>
    </xf>
    <xf numFmtId="0" fontId="57" fillId="6" borderId="26" xfId="0" applyFont="1" applyFill="1" applyBorder="1" applyAlignment="1">
      <alignment horizontal="center" vertical="center" shrinkToFit="1"/>
    </xf>
    <xf numFmtId="0" fontId="57" fillId="6" borderId="51" xfId="0" applyFont="1" applyFill="1" applyBorder="1" applyAlignment="1">
      <alignment horizontal="center" vertical="center" shrinkToFit="1"/>
    </xf>
    <xf numFmtId="0" fontId="57" fillId="6" borderId="55" xfId="0" applyFont="1" applyFill="1" applyBorder="1" applyAlignment="1">
      <alignment horizontal="center" vertical="center" shrinkToFit="1"/>
    </xf>
    <xf numFmtId="0" fontId="57" fillId="6" borderId="15" xfId="0" applyFont="1" applyFill="1" applyBorder="1" applyAlignment="1">
      <alignment vertical="center" shrinkToFit="1"/>
    </xf>
    <xf numFmtId="0" fontId="59" fillId="0" borderId="40" xfId="0" applyFont="1" applyBorder="1" applyAlignment="1">
      <alignment vertical="center" shrinkToFit="1"/>
    </xf>
    <xf numFmtId="0" fontId="59" fillId="0" borderId="23" xfId="0" applyFont="1" applyBorder="1" applyAlignment="1">
      <alignment vertical="center" shrinkToFit="1"/>
    </xf>
    <xf numFmtId="0" fontId="59" fillId="0" borderId="17" xfId="0" applyFont="1" applyBorder="1" applyAlignment="1">
      <alignment vertical="center" shrinkToFit="1"/>
    </xf>
    <xf numFmtId="0" fontId="59" fillId="33" borderId="12" xfId="0" applyFont="1" applyFill="1" applyBorder="1" applyAlignment="1">
      <alignment vertical="center" shrinkToFit="1"/>
    </xf>
    <xf numFmtId="0" fontId="59" fillId="0" borderId="35" xfId="0" applyFont="1" applyFill="1" applyBorder="1" applyAlignment="1">
      <alignment vertical="center" shrinkToFit="1"/>
    </xf>
    <xf numFmtId="0" fontId="59" fillId="0" borderId="0" xfId="0" applyFont="1" applyAlignment="1">
      <alignment horizontal="left" vertical="center" indent="1"/>
    </xf>
    <xf numFmtId="0" fontId="4" fillId="0" borderId="15" xfId="0" applyFont="1" applyBorder="1" applyAlignment="1">
      <alignment vertical="center"/>
    </xf>
    <xf numFmtId="206" fontId="4" fillId="0" borderId="15" xfId="0" applyNumberFormat="1" applyFont="1" applyFill="1" applyBorder="1" applyAlignment="1">
      <alignment vertical="center"/>
    </xf>
    <xf numFmtId="3" fontId="4" fillId="0" borderId="15" xfId="0" applyNumberFormat="1" applyFont="1" applyBorder="1" applyAlignment="1">
      <alignment vertical="center"/>
    </xf>
    <xf numFmtId="0" fontId="59" fillId="0" borderId="15" xfId="0" applyFont="1" applyBorder="1" applyAlignment="1">
      <alignment vertical="center" wrapText="1" shrinkToFit="1"/>
    </xf>
    <xf numFmtId="0" fontId="59" fillId="0" borderId="12" xfId="0" applyFont="1" applyBorder="1" applyAlignment="1">
      <alignment vertical="center" wrapText="1" shrinkToFit="1"/>
    </xf>
    <xf numFmtId="0" fontId="59" fillId="0" borderId="15" xfId="0" applyFont="1" applyFill="1" applyBorder="1" applyAlignment="1">
      <alignment vertical="center" wrapText="1" shrinkToFit="1"/>
    </xf>
    <xf numFmtId="0" fontId="60" fillId="0" borderId="17" xfId="0" applyFont="1" applyBorder="1" applyAlignment="1">
      <alignment vertical="center" wrapText="1" shrinkToFit="1"/>
    </xf>
    <xf numFmtId="0" fontId="60" fillId="0" borderId="15" xfId="0" applyFont="1" applyBorder="1" applyAlignment="1">
      <alignment vertical="center" wrapText="1" shrinkToFit="1"/>
    </xf>
    <xf numFmtId="0" fontId="57" fillId="0" borderId="0" xfId="0" applyFont="1" applyAlignment="1">
      <alignment vertical="center"/>
    </xf>
    <xf numFmtId="0" fontId="61" fillId="0" borderId="0" xfId="0" applyFont="1" applyAlignment="1">
      <alignment vertical="center" shrinkToFit="1"/>
    </xf>
    <xf numFmtId="0" fontId="61" fillId="0" borderId="0" xfId="0" applyFont="1" applyAlignment="1">
      <alignment horizontal="center" vertical="center" shrinkToFit="1"/>
    </xf>
    <xf numFmtId="38" fontId="61" fillId="0" borderId="0" xfId="0" applyNumberFormat="1" applyFont="1" applyAlignment="1">
      <alignment vertical="center" shrinkToFit="1"/>
    </xf>
    <xf numFmtId="38" fontId="61" fillId="0" borderId="56" xfId="49" applyFont="1" applyBorder="1" applyAlignment="1">
      <alignment vertical="center" shrinkToFit="1"/>
    </xf>
    <xf numFmtId="38" fontId="61" fillId="0" borderId="57" xfId="49" applyFont="1" applyBorder="1" applyAlignment="1">
      <alignment vertical="center" shrinkToFit="1"/>
    </xf>
    <xf numFmtId="38" fontId="61" fillId="0" borderId="58" xfId="49" applyFont="1" applyBorder="1" applyAlignment="1">
      <alignment vertical="center" shrinkToFit="1"/>
    </xf>
    <xf numFmtId="0" fontId="61" fillId="0" borderId="59" xfId="0" applyFont="1" applyBorder="1" applyAlignment="1">
      <alignment vertical="center" shrinkToFit="1"/>
    </xf>
    <xf numFmtId="0" fontId="61" fillId="0" borderId="60" xfId="0" applyFont="1" applyBorder="1" applyAlignment="1">
      <alignment vertical="center" shrinkToFit="1"/>
    </xf>
    <xf numFmtId="0" fontId="61" fillId="0" borderId="26" xfId="0" applyFont="1" applyBorder="1" applyAlignment="1">
      <alignment vertical="center" shrinkToFit="1"/>
    </xf>
    <xf numFmtId="0" fontId="61" fillId="0" borderId="24" xfId="0" applyFont="1" applyBorder="1" applyAlignment="1">
      <alignment vertical="center" shrinkToFit="1"/>
    </xf>
    <xf numFmtId="0" fontId="61" fillId="0" borderId="60" xfId="0" applyFont="1" applyFill="1" applyBorder="1" applyAlignment="1">
      <alignment vertical="center" shrinkToFit="1"/>
    </xf>
    <xf numFmtId="0" fontId="61" fillId="0" borderId="24" xfId="0" applyFont="1" applyFill="1" applyBorder="1" applyAlignment="1">
      <alignment vertical="center" shrinkToFit="1"/>
    </xf>
    <xf numFmtId="0" fontId="61" fillId="0" borderId="61" xfId="0" applyFont="1" applyBorder="1" applyAlignment="1">
      <alignment vertical="center" shrinkToFit="1"/>
    </xf>
    <xf numFmtId="0" fontId="61" fillId="0" borderId="37" xfId="0" applyFont="1" applyBorder="1" applyAlignment="1">
      <alignment horizontal="center" vertical="center" shrinkToFit="1"/>
    </xf>
    <xf numFmtId="56" fontId="61" fillId="0" borderId="56" xfId="0" applyNumberFormat="1" applyFont="1" applyBorder="1" applyAlignment="1">
      <alignment horizontal="center" vertical="center" shrinkToFit="1"/>
    </xf>
    <xf numFmtId="56" fontId="61" fillId="0" borderId="57" xfId="0" applyNumberFormat="1" applyFont="1" applyBorder="1" applyAlignment="1">
      <alignment horizontal="center" vertical="center" shrinkToFit="1"/>
    </xf>
    <xf numFmtId="56" fontId="61" fillId="0" borderId="58" xfId="0" applyNumberFormat="1" applyFont="1" applyBorder="1" applyAlignment="1">
      <alignment horizontal="center" vertical="center" shrinkToFit="1"/>
    </xf>
    <xf numFmtId="56" fontId="61" fillId="0" borderId="62" xfId="0" applyNumberFormat="1" applyFont="1" applyBorder="1" applyAlignment="1">
      <alignment horizontal="center" vertical="center" shrinkToFit="1"/>
    </xf>
    <xf numFmtId="56" fontId="61" fillId="0" borderId="26" xfId="0" applyNumberFormat="1" applyFont="1" applyBorder="1" applyAlignment="1">
      <alignment horizontal="center" vertical="center" shrinkToFit="1"/>
    </xf>
    <xf numFmtId="56" fontId="61" fillId="0" borderId="57" xfId="0" applyNumberFormat="1" applyFont="1" applyFill="1" applyBorder="1" applyAlignment="1">
      <alignment horizontal="center" vertical="center" shrinkToFit="1"/>
    </xf>
    <xf numFmtId="56" fontId="61" fillId="0" borderId="63" xfId="0" applyNumberFormat="1" applyFont="1" applyFill="1" applyBorder="1" applyAlignment="1">
      <alignment horizontal="center" vertical="center" shrinkToFit="1"/>
    </xf>
    <xf numFmtId="56" fontId="61" fillId="0" borderId="64" xfId="0" applyNumberFormat="1" applyFont="1" applyFill="1" applyBorder="1" applyAlignment="1">
      <alignment horizontal="center" vertical="center" shrinkToFit="1"/>
    </xf>
    <xf numFmtId="38" fontId="61" fillId="0" borderId="65" xfId="49" applyFont="1" applyBorder="1" applyAlignment="1">
      <alignment vertical="center" shrinkToFit="1"/>
    </xf>
    <xf numFmtId="38" fontId="61" fillId="0" borderId="60" xfId="49" applyFont="1" applyBorder="1" applyAlignment="1">
      <alignment vertical="center" shrinkToFit="1"/>
    </xf>
    <xf numFmtId="38" fontId="61" fillId="0" borderId="66" xfId="49" applyFont="1" applyBorder="1" applyAlignment="1">
      <alignment vertical="center" shrinkToFit="1"/>
    </xf>
    <xf numFmtId="0" fontId="61" fillId="0" borderId="67" xfId="0" applyFont="1" applyFill="1" applyBorder="1" applyAlignment="1">
      <alignment vertical="center" shrinkToFit="1"/>
    </xf>
    <xf numFmtId="0" fontId="61" fillId="0" borderId="26" xfId="0" applyFont="1" applyFill="1" applyBorder="1" applyAlignment="1">
      <alignment vertical="center" shrinkToFit="1"/>
    </xf>
    <xf numFmtId="56" fontId="61" fillId="0" borderId="26" xfId="0" applyNumberFormat="1" applyFont="1" applyFill="1" applyBorder="1" applyAlignment="1">
      <alignment horizontal="center" vertical="center" shrinkToFit="1"/>
    </xf>
    <xf numFmtId="56" fontId="61" fillId="0" borderId="63" xfId="0" applyNumberFormat="1" applyFont="1" applyBorder="1" applyAlignment="1">
      <alignment horizontal="center" vertical="center" shrinkToFit="1"/>
    </xf>
    <xf numFmtId="0" fontId="61" fillId="0" borderId="68" xfId="0" applyFont="1" applyBorder="1" applyAlignment="1">
      <alignment vertical="center" shrinkToFit="1"/>
    </xf>
    <xf numFmtId="0" fontId="61" fillId="0" borderId="69" xfId="0" applyFont="1" applyBorder="1" applyAlignment="1">
      <alignment vertical="center" shrinkToFit="1"/>
    </xf>
    <xf numFmtId="0" fontId="61" fillId="0" borderId="70" xfId="0" applyFont="1" applyFill="1" applyBorder="1" applyAlignment="1">
      <alignment vertical="center" shrinkToFit="1"/>
    </xf>
    <xf numFmtId="0" fontId="61" fillId="0" borderId="69" xfId="0" applyFont="1" applyFill="1" applyBorder="1" applyAlignment="1">
      <alignment vertical="center" shrinkToFit="1"/>
    </xf>
    <xf numFmtId="56" fontId="61" fillId="0" borderId="65" xfId="0" applyNumberFormat="1" applyFont="1" applyBorder="1" applyAlignment="1">
      <alignment horizontal="center" vertical="center" shrinkToFit="1"/>
    </xf>
    <xf numFmtId="56" fontId="61" fillId="0" borderId="60" xfId="0" applyNumberFormat="1" applyFont="1" applyBorder="1" applyAlignment="1">
      <alignment horizontal="center" vertical="center" shrinkToFit="1"/>
    </xf>
    <xf numFmtId="56" fontId="61" fillId="0" borderId="66" xfId="0" applyNumberFormat="1" applyFont="1" applyBorder="1" applyAlignment="1">
      <alignment horizontal="center" vertical="center" shrinkToFit="1"/>
    </xf>
    <xf numFmtId="56" fontId="61" fillId="0" borderId="61" xfId="0" applyNumberFormat="1" applyFont="1" applyBorder="1" applyAlignment="1">
      <alignment horizontal="center" vertical="center" shrinkToFit="1"/>
    </xf>
    <xf numFmtId="56" fontId="61" fillId="0" borderId="24" xfId="0" applyNumberFormat="1" applyFont="1" applyFill="1" applyBorder="1" applyAlignment="1">
      <alignment horizontal="center" vertical="center" shrinkToFit="1"/>
    </xf>
    <xf numFmtId="56" fontId="61" fillId="0" borderId="60" xfId="0" applyNumberFormat="1" applyFont="1" applyFill="1" applyBorder="1" applyAlignment="1">
      <alignment horizontal="center" vertical="center" shrinkToFit="1"/>
    </xf>
    <xf numFmtId="0" fontId="62" fillId="33" borderId="15" xfId="0" applyFont="1" applyFill="1" applyBorder="1" applyAlignment="1">
      <alignment horizontal="right" vertical="center"/>
    </xf>
    <xf numFmtId="0" fontId="9" fillId="0" borderId="0" xfId="0" applyFont="1" applyAlignment="1">
      <alignment vertical="center" shrinkToFit="1"/>
    </xf>
    <xf numFmtId="3" fontId="4" fillId="0" borderId="0" xfId="0" applyNumberFormat="1" applyFont="1" applyAlignment="1">
      <alignment vertical="center"/>
    </xf>
    <xf numFmtId="0" fontId="57" fillId="33" borderId="20" xfId="0" applyFont="1" applyFill="1" applyBorder="1" applyAlignment="1">
      <alignment horizontal="center" vertical="center"/>
    </xf>
    <xf numFmtId="0" fontId="57" fillId="33" borderId="18" xfId="0" applyFont="1" applyFill="1" applyBorder="1" applyAlignment="1">
      <alignment horizontal="left" vertical="center" wrapText="1"/>
    </xf>
    <xf numFmtId="38" fontId="57" fillId="33" borderId="11" xfId="49" applyFont="1" applyFill="1" applyBorder="1" applyAlignment="1">
      <alignment vertical="center"/>
    </xf>
    <xf numFmtId="0" fontId="62" fillId="33" borderId="15" xfId="0" applyFont="1" applyFill="1" applyBorder="1" applyAlignment="1">
      <alignment vertical="center"/>
    </xf>
    <xf numFmtId="0" fontId="4" fillId="33" borderId="15" xfId="0" applyFont="1" applyFill="1" applyBorder="1" applyAlignment="1">
      <alignment vertical="center"/>
    </xf>
    <xf numFmtId="3" fontId="4" fillId="33" borderId="19" xfId="0" applyNumberFormat="1" applyFont="1" applyFill="1" applyBorder="1" applyAlignment="1">
      <alignment vertical="center"/>
    </xf>
    <xf numFmtId="0" fontId="57" fillId="33" borderId="31" xfId="0" applyFont="1" applyFill="1" applyBorder="1" applyAlignment="1">
      <alignment horizontal="center" vertical="center"/>
    </xf>
    <xf numFmtId="0" fontId="57" fillId="33" borderId="0" xfId="0" applyFont="1" applyFill="1" applyAlignment="1">
      <alignment vertical="center"/>
    </xf>
    <xf numFmtId="0" fontId="57" fillId="33" borderId="14" xfId="0" applyFont="1" applyFill="1" applyBorder="1" applyAlignment="1">
      <alignment vertical="center" wrapText="1"/>
    </xf>
    <xf numFmtId="0" fontId="57" fillId="33" borderId="15" xfId="0" applyFont="1" applyFill="1" applyBorder="1" applyAlignment="1">
      <alignment vertical="center"/>
    </xf>
    <xf numFmtId="3" fontId="57" fillId="33" borderId="19" xfId="0" applyNumberFormat="1" applyFont="1" applyFill="1" applyBorder="1" applyAlignment="1">
      <alignment vertical="center"/>
    </xf>
    <xf numFmtId="0" fontId="57" fillId="33" borderId="30" xfId="0" applyFont="1" applyFill="1" applyBorder="1" applyAlignment="1">
      <alignment vertical="center"/>
    </xf>
    <xf numFmtId="0" fontId="9" fillId="0" borderId="0" xfId="0" applyFont="1" applyAlignment="1">
      <alignment vertical="center"/>
    </xf>
    <xf numFmtId="0" fontId="57" fillId="33" borderId="10" xfId="0" applyFont="1" applyFill="1" applyBorder="1" applyAlignment="1">
      <alignment vertical="center" wrapText="1"/>
    </xf>
    <xf numFmtId="38" fontId="57" fillId="33" borderId="12" xfId="49" applyFont="1" applyFill="1" applyBorder="1" applyAlignment="1">
      <alignment vertical="center"/>
    </xf>
    <xf numFmtId="3" fontId="57" fillId="33" borderId="40" xfId="0" applyNumberFormat="1" applyFont="1" applyFill="1" applyBorder="1" applyAlignment="1">
      <alignment vertical="center"/>
    </xf>
    <xf numFmtId="0" fontId="57" fillId="33" borderId="46" xfId="0" applyFont="1" applyFill="1" applyBorder="1" applyAlignment="1">
      <alignment vertical="center"/>
    </xf>
    <xf numFmtId="0" fontId="4" fillId="33" borderId="28" xfId="0" applyFont="1" applyFill="1" applyBorder="1" applyAlignment="1">
      <alignment horizontal="center" vertical="center"/>
    </xf>
    <xf numFmtId="0" fontId="4" fillId="33" borderId="17" xfId="0" applyFont="1" applyFill="1" applyBorder="1" applyAlignment="1">
      <alignment vertical="center" wrapText="1"/>
    </xf>
    <xf numFmtId="3" fontId="4" fillId="33" borderId="17" xfId="0" applyNumberFormat="1" applyFont="1" applyFill="1" applyBorder="1" applyAlignment="1">
      <alignment horizontal="center" vertical="center"/>
    </xf>
    <xf numFmtId="3" fontId="4" fillId="33" borderId="17" xfId="0" applyNumberFormat="1" applyFont="1" applyFill="1" applyBorder="1" applyAlignment="1">
      <alignment vertical="center"/>
    </xf>
    <xf numFmtId="3" fontId="4" fillId="33" borderId="29" xfId="0" applyNumberFormat="1" applyFont="1" applyFill="1" applyBorder="1" applyAlignment="1">
      <alignment vertical="center"/>
    </xf>
    <xf numFmtId="0" fontId="4" fillId="33" borderId="0" xfId="0" applyFont="1" applyFill="1" applyAlignment="1">
      <alignment vertical="center"/>
    </xf>
    <xf numFmtId="0" fontId="4" fillId="33" borderId="32" xfId="0" applyFont="1" applyFill="1" applyBorder="1" applyAlignment="1">
      <alignment horizontal="center" vertical="center"/>
    </xf>
    <xf numFmtId="0" fontId="4" fillId="33" borderId="15" xfId="0" applyFont="1" applyFill="1" applyBorder="1" applyAlignment="1">
      <alignment vertical="center" wrapText="1"/>
    </xf>
    <xf numFmtId="3" fontId="4" fillId="33" borderId="15" xfId="0" applyNumberFormat="1" applyFont="1" applyFill="1" applyBorder="1" applyAlignment="1">
      <alignment vertical="center"/>
    </xf>
    <xf numFmtId="0" fontId="4" fillId="33" borderId="30" xfId="0" applyFont="1" applyFill="1" applyBorder="1" applyAlignment="1">
      <alignment vertical="center"/>
    </xf>
    <xf numFmtId="0" fontId="4" fillId="33" borderId="30" xfId="0" applyFont="1" applyFill="1" applyBorder="1" applyAlignment="1">
      <alignment horizontal="left" vertical="center" wrapText="1"/>
    </xf>
    <xf numFmtId="3" fontId="4" fillId="33" borderId="15" xfId="0" applyNumberFormat="1" applyFont="1" applyFill="1" applyBorder="1" applyAlignment="1">
      <alignment horizontal="center" vertical="center"/>
    </xf>
    <xf numFmtId="0" fontId="4" fillId="33" borderId="71" xfId="0" applyFont="1" applyFill="1" applyBorder="1" applyAlignment="1">
      <alignment horizontal="left" vertical="center"/>
    </xf>
    <xf numFmtId="0" fontId="4" fillId="33" borderId="17" xfId="0" applyFont="1" applyFill="1" applyBorder="1" applyAlignment="1">
      <alignment vertical="center"/>
    </xf>
    <xf numFmtId="0" fontId="4" fillId="33" borderId="72" xfId="0" applyFont="1" applyFill="1" applyBorder="1" applyAlignment="1">
      <alignment vertical="center"/>
    </xf>
    <xf numFmtId="0" fontId="63" fillId="33" borderId="64" xfId="0" applyFont="1" applyFill="1" applyBorder="1" applyAlignment="1">
      <alignment horizontal="center" vertical="center" shrinkToFit="1"/>
    </xf>
    <xf numFmtId="0" fontId="63" fillId="33" borderId="63" xfId="0" applyFont="1" applyFill="1" applyBorder="1" applyAlignment="1">
      <alignment vertical="center" shrinkToFit="1"/>
    </xf>
    <xf numFmtId="0" fontId="63" fillId="33" borderId="57" xfId="0" applyFont="1" applyFill="1" applyBorder="1" applyAlignment="1">
      <alignment vertical="center" shrinkToFit="1"/>
    </xf>
    <xf numFmtId="0" fontId="63" fillId="33" borderId="62" xfId="0" applyFont="1" applyFill="1" applyBorder="1" applyAlignment="1">
      <alignment vertical="center" shrinkToFit="1"/>
    </xf>
    <xf numFmtId="38" fontId="63" fillId="33" borderId="66" xfId="49" applyFont="1" applyFill="1" applyBorder="1" applyAlignment="1">
      <alignment vertical="center" shrinkToFit="1"/>
    </xf>
    <xf numFmtId="38" fontId="63" fillId="33" borderId="60" xfId="49" applyFont="1" applyFill="1" applyBorder="1" applyAlignment="1">
      <alignment vertical="center" shrinkToFit="1"/>
    </xf>
    <xf numFmtId="38" fontId="63" fillId="33" borderId="65" xfId="49" applyFont="1" applyFill="1" applyBorder="1" applyAlignment="1">
      <alignment vertical="center" shrinkToFit="1"/>
    </xf>
    <xf numFmtId="0" fontId="61" fillId="33" borderId="0" xfId="0" applyFont="1" applyFill="1" applyAlignment="1">
      <alignment vertical="center" shrinkToFit="1"/>
    </xf>
    <xf numFmtId="0" fontId="5" fillId="0" borderId="0" xfId="0" applyFont="1" applyAlignment="1">
      <alignment vertical="center"/>
    </xf>
    <xf numFmtId="0" fontId="4" fillId="33" borderId="15" xfId="0" applyFont="1" applyFill="1" applyBorder="1" applyAlignment="1">
      <alignment vertical="center" shrinkToFit="1"/>
    </xf>
    <xf numFmtId="38" fontId="4" fillId="33" borderId="11" xfId="49" applyFont="1" applyFill="1" applyBorder="1" applyAlignment="1">
      <alignment vertical="center"/>
    </xf>
    <xf numFmtId="0" fontId="4" fillId="0" borderId="0" xfId="0" applyFont="1" applyBorder="1" applyAlignment="1">
      <alignment horizontal="left" vertical="top" wrapText="1"/>
    </xf>
    <xf numFmtId="0" fontId="5" fillId="0" borderId="0" xfId="0" applyFont="1" applyFill="1" applyAlignment="1">
      <alignment horizontal="center" vertical="center"/>
    </xf>
    <xf numFmtId="0" fontId="4" fillId="0" borderId="0" xfId="0" applyFont="1" applyAlignment="1">
      <alignment horizontal="right" vertical="center"/>
    </xf>
    <xf numFmtId="0" fontId="4" fillId="0" borderId="54" xfId="0" applyFont="1" applyBorder="1" applyAlignment="1">
      <alignment horizontal="center" vertical="center"/>
    </xf>
    <xf numFmtId="0" fontId="4" fillId="0" borderId="73" xfId="0" applyFont="1" applyBorder="1" applyAlignment="1">
      <alignment horizontal="center" vertical="center"/>
    </xf>
    <xf numFmtId="0" fontId="4" fillId="0" borderId="0" xfId="0" applyFont="1" applyAlignment="1">
      <alignment vertical="center" wrapText="1"/>
    </xf>
    <xf numFmtId="0" fontId="6" fillId="0" borderId="0" xfId="0" applyFont="1" applyFill="1" applyAlignment="1">
      <alignment vertical="center" wrapText="1"/>
    </xf>
    <xf numFmtId="0" fontId="4" fillId="0" borderId="0" xfId="0" applyFont="1" applyAlignment="1">
      <alignment vertical="center"/>
    </xf>
    <xf numFmtId="0" fontId="4" fillId="6" borderId="26" xfId="0" applyFont="1" applyFill="1" applyBorder="1" applyAlignment="1">
      <alignment horizontal="center" vertical="center" shrinkToFit="1"/>
    </xf>
    <xf numFmtId="0" fontId="4" fillId="6" borderId="24" xfId="0" applyFont="1" applyFill="1" applyBorder="1" applyAlignment="1">
      <alignment horizontal="center" vertical="center" shrinkToFit="1"/>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9" fillId="0" borderId="0" xfId="0" applyFont="1" applyFill="1" applyAlignment="1">
      <alignment vertical="center"/>
    </xf>
    <xf numFmtId="0" fontId="9" fillId="0" borderId="0" xfId="0" applyFont="1" applyAlignment="1">
      <alignment vertical="center"/>
    </xf>
    <xf numFmtId="0" fontId="9" fillId="0" borderId="0" xfId="0" applyFont="1" applyAlignment="1" applyProtection="1">
      <alignment vertical="center"/>
      <protection locked="0"/>
    </xf>
    <xf numFmtId="0" fontId="9" fillId="0" borderId="0" xfId="0" applyFont="1" applyAlignment="1">
      <alignment vertical="center" wrapText="1"/>
    </xf>
    <xf numFmtId="0" fontId="9" fillId="0" borderId="0" xfId="0" applyFont="1" applyFill="1" applyAlignment="1">
      <alignment vertical="top"/>
    </xf>
    <xf numFmtId="0" fontId="57" fillId="33" borderId="18" xfId="0" applyFont="1" applyFill="1" applyBorder="1" applyAlignment="1">
      <alignment horizontal="center" vertical="center"/>
    </xf>
    <xf numFmtId="0" fontId="57" fillId="33" borderId="10" xfId="0" applyFont="1" applyFill="1" applyBorder="1" applyAlignment="1">
      <alignment horizontal="center" vertical="center"/>
    </xf>
    <xf numFmtId="0" fontId="58" fillId="0" borderId="0" xfId="0" applyFont="1" applyFill="1" applyAlignment="1">
      <alignment horizontal="center" vertical="center"/>
    </xf>
    <xf numFmtId="0" fontId="57" fillId="0" borderId="0" xfId="0" applyFont="1" applyAlignment="1">
      <alignment horizontal="right" vertical="center"/>
    </xf>
    <xf numFmtId="0" fontId="57" fillId="0" borderId="54" xfId="0" applyFont="1" applyBorder="1" applyAlignment="1">
      <alignment horizontal="center" vertical="center"/>
    </xf>
    <xf numFmtId="0" fontId="57" fillId="0" borderId="73" xfId="0" applyFont="1" applyBorder="1" applyAlignment="1">
      <alignment horizontal="center" vertical="center"/>
    </xf>
    <xf numFmtId="0" fontId="9" fillId="0" borderId="74" xfId="0" applyFont="1" applyBorder="1" applyAlignment="1">
      <alignment vertical="center"/>
    </xf>
    <xf numFmtId="0" fontId="57" fillId="33" borderId="16" xfId="0" applyFont="1" applyFill="1" applyBorder="1" applyAlignment="1">
      <alignment horizontal="center" vertical="center"/>
    </xf>
    <xf numFmtId="0" fontId="9" fillId="0" borderId="0" xfId="0" applyFont="1" applyBorder="1" applyAlignment="1">
      <alignment vertical="center"/>
    </xf>
    <xf numFmtId="0" fontId="59" fillId="0" borderId="0" xfId="0" applyFont="1" applyAlignment="1">
      <alignment vertical="center"/>
    </xf>
    <xf numFmtId="0" fontId="9" fillId="0" borderId="0" xfId="0" applyFont="1" applyAlignment="1">
      <alignment horizontal="left" vertical="center" shrinkToFit="1"/>
    </xf>
    <xf numFmtId="0" fontId="9" fillId="0" borderId="0" xfId="0" applyFont="1" applyFill="1" applyAlignment="1">
      <alignment horizontal="left" vertical="center" shrinkToFit="1"/>
    </xf>
    <xf numFmtId="0" fontId="59" fillId="0" borderId="0" xfId="0" applyFont="1" applyAlignment="1">
      <alignment horizontal="left" vertical="center" shrinkToFit="1"/>
    </xf>
    <xf numFmtId="0" fontId="57" fillId="0" borderId="16" xfId="0" applyFont="1" applyBorder="1" applyAlignment="1">
      <alignment horizontal="center" vertical="center"/>
    </xf>
    <xf numFmtId="0" fontId="57" fillId="0" borderId="10" xfId="0" applyFont="1" applyBorder="1" applyAlignment="1">
      <alignment horizontal="center" vertical="center"/>
    </xf>
    <xf numFmtId="0" fontId="59" fillId="0" borderId="74" xfId="0" applyFont="1" applyBorder="1" applyAlignment="1">
      <alignment horizontal="left" vertical="center" shrinkToFit="1"/>
    </xf>
    <xf numFmtId="0" fontId="59" fillId="0" borderId="0" xfId="0" applyFont="1" applyBorder="1" applyAlignment="1">
      <alignment horizontal="left" vertical="center" shrinkToFit="1"/>
    </xf>
    <xf numFmtId="0" fontId="12" fillId="0" borderId="0" xfId="0" applyFont="1" applyAlignment="1">
      <alignment horizontal="left" vertical="center" shrinkToFit="1"/>
    </xf>
    <xf numFmtId="0" fontId="57" fillId="0" borderId="0" xfId="0" applyFont="1" applyAlignment="1">
      <alignment horizontal="left" vertical="center"/>
    </xf>
    <xf numFmtId="0" fontId="64" fillId="0" borderId="0" xfId="0" applyFont="1" applyFill="1" applyAlignment="1">
      <alignment horizontal="left" vertical="center" wrapText="1"/>
    </xf>
    <xf numFmtId="0" fontId="7" fillId="0" borderId="0" xfId="0" applyFont="1" applyAlignment="1">
      <alignment horizontal="left" vertical="center" wrapText="1"/>
    </xf>
    <xf numFmtId="0" fontId="57" fillId="0" borderId="0" xfId="0" applyFont="1" applyAlignment="1">
      <alignment vertical="center"/>
    </xf>
    <xf numFmtId="0" fontId="7" fillId="0" borderId="0" xfId="0" applyFont="1" applyAlignment="1">
      <alignment horizontal="left" vertical="top" wrapText="1"/>
    </xf>
    <xf numFmtId="0" fontId="57" fillId="0" borderId="0" xfId="0" applyFont="1" applyAlignment="1">
      <alignment horizontal="left" vertical="top" wrapText="1"/>
    </xf>
    <xf numFmtId="0" fontId="57" fillId="0" borderId="75" xfId="0" applyFont="1" applyBorder="1" applyAlignment="1">
      <alignment horizontal="center" vertical="center"/>
    </xf>
    <xf numFmtId="0" fontId="57" fillId="0" borderId="6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indent="1"/>
    </xf>
    <xf numFmtId="0" fontId="4" fillId="0" borderId="0" xfId="0" applyFont="1" applyAlignment="1">
      <alignment vertical="center"/>
    </xf>
    <xf numFmtId="0" fontId="9" fillId="0" borderId="0" xfId="0" applyFont="1" applyAlignment="1">
      <alignment horizontal="left" vertical="center" indent="1" shrinkToFit="1"/>
    </xf>
    <xf numFmtId="0" fontId="57" fillId="0" borderId="0" xfId="0" applyFont="1" applyAlignment="1">
      <alignment vertical="center" shrinkToFit="1"/>
    </xf>
    <xf numFmtId="0" fontId="4" fillId="0" borderId="0" xfId="0" applyFont="1" applyAlignment="1">
      <alignment horizontal="left" vertical="center" indent="1" shrinkToFit="1"/>
    </xf>
    <xf numFmtId="0" fontId="57" fillId="0" borderId="0" xfId="0" applyFont="1" applyAlignment="1">
      <alignment horizontal="left" vertical="center" indent="1" shrinkToFit="1"/>
    </xf>
    <xf numFmtId="0" fontId="7" fillId="0" borderId="0" xfId="0" applyFont="1" applyAlignment="1">
      <alignment vertical="top" wrapText="1"/>
    </xf>
    <xf numFmtId="0" fontId="57" fillId="0" borderId="0" xfId="0" applyFont="1" applyAlignment="1">
      <alignment vertical="top" wrapText="1"/>
    </xf>
    <xf numFmtId="0" fontId="57" fillId="0" borderId="0" xfId="0" applyFont="1" applyAlignment="1">
      <alignment horizontal="left" vertical="top" wrapText="1" indent="1" shrinkToFit="1"/>
    </xf>
    <xf numFmtId="0" fontId="57" fillId="0" borderId="0" xfId="0" applyFont="1" applyAlignment="1">
      <alignment horizontal="left" vertical="top" indent="1" shrinkToFit="1"/>
    </xf>
    <xf numFmtId="0" fontId="4" fillId="33" borderId="76" xfId="0" applyFont="1" applyFill="1" applyBorder="1" applyAlignment="1">
      <alignment horizontal="center" vertical="center" wrapText="1"/>
    </xf>
    <xf numFmtId="0" fontId="4" fillId="33" borderId="46" xfId="0" applyFont="1" applyFill="1" applyBorder="1" applyAlignment="1">
      <alignment horizontal="center" vertical="center" wrapText="1"/>
    </xf>
    <xf numFmtId="14" fontId="61" fillId="34" borderId="77" xfId="0" applyNumberFormat="1" applyFont="1" applyFill="1" applyBorder="1" applyAlignment="1">
      <alignment horizontal="center" vertical="center" shrinkToFit="1"/>
    </xf>
    <xf numFmtId="14" fontId="61" fillId="34" borderId="78" xfId="0" applyNumberFormat="1" applyFont="1" applyFill="1" applyBorder="1" applyAlignment="1">
      <alignment horizontal="center" vertical="center" shrinkToFit="1"/>
    </xf>
    <xf numFmtId="14" fontId="61" fillId="34" borderId="79" xfId="0" applyNumberFormat="1" applyFont="1" applyFill="1" applyBorder="1" applyAlignment="1">
      <alignment horizontal="center" vertical="center" shrinkToFit="1"/>
    </xf>
    <xf numFmtId="0" fontId="61" fillId="34" borderId="75" xfId="0" applyFont="1" applyFill="1" applyBorder="1" applyAlignment="1">
      <alignment horizontal="center" vertical="center" shrinkToFit="1"/>
    </xf>
    <xf numFmtId="0" fontId="61" fillId="34" borderId="64" xfId="0" applyFont="1" applyFill="1" applyBorder="1" applyAlignment="1">
      <alignment horizontal="center" vertical="center" shrinkToFit="1"/>
    </xf>
    <xf numFmtId="0" fontId="61" fillId="33" borderId="54" xfId="0" applyFont="1" applyFill="1" applyBorder="1" applyAlignment="1">
      <alignment horizontal="center" vertical="center" shrinkToFit="1"/>
    </xf>
    <xf numFmtId="0" fontId="61" fillId="33" borderId="24" xfId="0" applyFont="1" applyFill="1" applyBorder="1" applyAlignment="1">
      <alignment horizontal="center" vertical="center" shrinkToFit="1"/>
    </xf>
    <xf numFmtId="0" fontId="61" fillId="0" borderId="74" xfId="0" applyFont="1" applyBorder="1" applyAlignment="1">
      <alignment horizontal="center" vertical="center" shrinkToFit="1"/>
    </xf>
    <xf numFmtId="0" fontId="61" fillId="0" borderId="0" xfId="0" applyFont="1" applyAlignment="1">
      <alignment horizontal="left" vertical="center" shrinkToFit="1"/>
    </xf>
    <xf numFmtId="0" fontId="61" fillId="34" borderId="80" xfId="0" applyFont="1" applyFill="1" applyBorder="1" applyAlignment="1">
      <alignment horizontal="center" vertical="center" wrapText="1" shrinkToFit="1"/>
    </xf>
    <xf numFmtId="0" fontId="61" fillId="34" borderId="81" xfId="0" applyFont="1" applyFill="1" applyBorder="1" applyAlignment="1">
      <alignment horizontal="center" vertical="center" shrinkToFit="1"/>
    </xf>
    <xf numFmtId="0" fontId="61" fillId="0" borderId="82" xfId="0" applyFont="1" applyBorder="1" applyAlignment="1">
      <alignment horizontal="center" vertical="center" shrinkToFit="1"/>
    </xf>
    <xf numFmtId="0" fontId="61" fillId="0" borderId="37" xfId="0" applyFont="1" applyBorder="1" applyAlignment="1">
      <alignment horizontal="center" vertical="center" shrinkToFit="1"/>
    </xf>
    <xf numFmtId="0" fontId="61" fillId="34" borderId="80" xfId="0" applyFont="1" applyFill="1" applyBorder="1" applyAlignment="1">
      <alignment horizontal="center" vertical="center" shrinkToFit="1"/>
    </xf>
    <xf numFmtId="0" fontId="61" fillId="34" borderId="80" xfId="0" applyFont="1" applyFill="1" applyBorder="1" applyAlignment="1">
      <alignment horizontal="center" vertical="center" wrapText="1"/>
    </xf>
    <xf numFmtId="0" fontId="61" fillId="34" borderId="81" xfId="0" applyFont="1" applyFill="1" applyBorder="1" applyAlignment="1">
      <alignment horizontal="center" vertical="center" wrapText="1"/>
    </xf>
    <xf numFmtId="0" fontId="61" fillId="34" borderId="75" xfId="0" applyFont="1" applyFill="1" applyBorder="1" applyAlignment="1">
      <alignment horizontal="center" vertical="center" wrapText="1"/>
    </xf>
    <xf numFmtId="0" fontId="61" fillId="34" borderId="64" xfId="0" applyFont="1" applyFill="1" applyBorder="1" applyAlignment="1">
      <alignment horizontal="center" vertical="center" wrapText="1"/>
    </xf>
    <xf numFmtId="211" fontId="65" fillId="34" borderId="44" xfId="0" applyNumberFormat="1" applyFont="1" applyFill="1" applyBorder="1" applyAlignment="1">
      <alignment horizontal="center" vertical="center" shrinkToFit="1"/>
    </xf>
    <xf numFmtId="211" fontId="65" fillId="34" borderId="0" xfId="0" applyNumberFormat="1" applyFont="1" applyFill="1" applyBorder="1" applyAlignment="1">
      <alignment horizontal="center" vertical="center" shrinkToFit="1"/>
    </xf>
    <xf numFmtId="211" fontId="65" fillId="34" borderId="22" xfId="0" applyNumberFormat="1" applyFont="1" applyFill="1" applyBorder="1" applyAlignment="1">
      <alignment horizontal="center" vertical="center" shrinkToFit="1"/>
    </xf>
    <xf numFmtId="0" fontId="66" fillId="0" borderId="0" xfId="0" applyFont="1" applyAlignment="1">
      <alignment horizontal="center" vertical="center" wrapText="1" shrinkToFit="1"/>
    </xf>
    <xf numFmtId="0" fontId="61" fillId="34" borderId="82" xfId="0" applyFont="1" applyFill="1" applyBorder="1" applyAlignment="1">
      <alignment horizontal="center" vertical="center" shrinkToFit="1"/>
    </xf>
    <xf numFmtId="0" fontId="61" fillId="34" borderId="23" xfId="0" applyFont="1" applyFill="1" applyBorder="1" applyAlignment="1">
      <alignment horizontal="center" vertical="center" shrinkToFit="1"/>
    </xf>
    <xf numFmtId="56" fontId="61" fillId="34" borderId="80" xfId="0" applyNumberFormat="1" applyFont="1" applyFill="1" applyBorder="1" applyAlignment="1">
      <alignment horizontal="center" vertical="center" shrinkToFit="1"/>
    </xf>
    <xf numFmtId="56" fontId="61" fillId="34" borderId="74" xfId="0" applyNumberFormat="1" applyFont="1" applyFill="1" applyBorder="1" applyAlignment="1">
      <alignment horizontal="center" vertical="center" shrinkToFit="1"/>
    </xf>
    <xf numFmtId="56" fontId="61" fillId="34" borderId="83" xfId="0" applyNumberFormat="1" applyFont="1" applyFill="1" applyBorder="1" applyAlignment="1">
      <alignment horizontal="center" vertical="center" shrinkToFit="1"/>
    </xf>
    <xf numFmtId="56" fontId="61" fillId="34" borderId="20" xfId="0" applyNumberFormat="1" applyFont="1" applyFill="1" applyBorder="1" applyAlignment="1">
      <alignment horizontal="center" vertical="center" shrinkToFit="1"/>
    </xf>
    <xf numFmtId="56" fontId="61" fillId="34" borderId="0" xfId="0" applyNumberFormat="1" applyFont="1" applyFill="1" applyBorder="1" applyAlignment="1">
      <alignment horizontal="center" vertical="center" shrinkToFit="1"/>
    </xf>
    <xf numFmtId="56" fontId="61" fillId="34" borderId="84" xfId="0" applyNumberFormat="1" applyFont="1" applyFill="1" applyBorder="1" applyAlignment="1">
      <alignment horizontal="center" vertical="center" shrinkToFit="1"/>
    </xf>
    <xf numFmtId="0" fontId="59" fillId="0" borderId="0" xfId="0" applyFont="1" applyAlignment="1">
      <alignment horizontal="left" vertical="center" indent="1"/>
    </xf>
    <xf numFmtId="0" fontId="9" fillId="0" borderId="0" xfId="0" applyFont="1" applyAlignment="1">
      <alignment horizontal="left" vertical="top" indent="1"/>
    </xf>
    <xf numFmtId="0" fontId="9" fillId="0" borderId="0" xfId="0" applyFont="1" applyAlignment="1">
      <alignment horizontal="left" vertical="top" wrapText="1" indent="1"/>
    </xf>
    <xf numFmtId="0" fontId="57" fillId="0" borderId="17" xfId="0" applyFont="1" applyBorder="1" applyAlignment="1">
      <alignment horizontal="right" vertical="center"/>
    </xf>
    <xf numFmtId="0" fontId="57" fillId="0" borderId="12" xfId="0" applyFont="1" applyBorder="1" applyAlignment="1">
      <alignment horizontal="right" vertical="center"/>
    </xf>
    <xf numFmtId="0" fontId="9" fillId="0" borderId="0" xfId="0" applyFont="1" applyFill="1" applyAlignment="1">
      <alignment horizontal="left" vertical="top" wrapText="1" indent="1"/>
    </xf>
    <xf numFmtId="0" fontId="9" fillId="0" borderId="0" xfId="0" applyFont="1" applyFill="1" applyAlignment="1">
      <alignment horizontal="left" vertical="top" indent="1"/>
    </xf>
    <xf numFmtId="0" fontId="59" fillId="0" borderId="0" xfId="0" applyFont="1" applyAlignment="1">
      <alignment horizontal="left" vertical="center"/>
    </xf>
    <xf numFmtId="0" fontId="57" fillId="0" borderId="17" xfId="0" applyFont="1" applyBorder="1" applyAlignment="1">
      <alignment horizontal="left" vertical="center"/>
    </xf>
    <xf numFmtId="0" fontId="57" fillId="0" borderId="12" xfId="0" applyFont="1" applyBorder="1" applyAlignment="1">
      <alignment horizontal="left" vertical="center"/>
    </xf>
    <xf numFmtId="3" fontId="57" fillId="0" borderId="17" xfId="0" applyNumberFormat="1" applyFont="1" applyBorder="1" applyAlignment="1">
      <alignment horizontal="center" vertical="center"/>
    </xf>
    <xf numFmtId="3" fontId="57" fillId="0" borderId="12" xfId="0" applyNumberFormat="1" applyFont="1" applyBorder="1" applyAlignment="1">
      <alignment horizontal="center" vertical="center"/>
    </xf>
    <xf numFmtId="0" fontId="57" fillId="0" borderId="85" xfId="0" applyFont="1" applyBorder="1" applyAlignment="1">
      <alignment horizontal="left" vertical="center"/>
    </xf>
    <xf numFmtId="0" fontId="9"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K39"/>
  <sheetViews>
    <sheetView tabSelected="1" view="pageBreakPreview" zoomScale="85" zoomScaleNormal="75" zoomScaleSheetLayoutView="85" zoomScalePageLayoutView="0" workbookViewId="0" topLeftCell="A1">
      <selection activeCell="A1" sqref="A1:H36"/>
    </sheetView>
  </sheetViews>
  <sheetFormatPr defaultColWidth="9.140625" defaultRowHeight="15"/>
  <cols>
    <col min="1" max="1" width="7.421875" style="2" customWidth="1"/>
    <col min="2" max="2" width="32.7109375" style="2" customWidth="1"/>
    <col min="3" max="3" width="13.421875" style="2" customWidth="1"/>
    <col min="4" max="4" width="11.28125" style="2" customWidth="1"/>
    <col min="5" max="6" width="7.7109375" style="2" customWidth="1"/>
    <col min="7" max="7" width="16.421875" style="2" customWidth="1"/>
    <col min="8" max="8" width="17.28125" style="2" customWidth="1"/>
    <col min="9" max="9" width="9.00390625" style="2" customWidth="1"/>
    <col min="10" max="11" width="10.421875" style="2" bestFit="1" customWidth="1"/>
    <col min="12" max="16384" width="9.00390625" style="2" customWidth="1"/>
  </cols>
  <sheetData>
    <row r="1" spans="1:8" ht="18.75" customHeight="1">
      <c r="A1" s="1" t="s">
        <v>24</v>
      </c>
      <c r="B1" s="1"/>
      <c r="C1" s="1"/>
      <c r="D1" s="1"/>
      <c r="E1" s="1"/>
      <c r="F1" s="1"/>
      <c r="G1" s="1"/>
      <c r="H1" s="1"/>
    </row>
    <row r="2" spans="1:8" s="3" customFormat="1" ht="36.75" customHeight="1">
      <c r="A2" s="251" t="s">
        <v>0</v>
      </c>
      <c r="B2" s="251"/>
      <c r="C2" s="251"/>
      <c r="D2" s="251"/>
      <c r="E2" s="251"/>
      <c r="F2" s="251"/>
      <c r="G2" s="251"/>
      <c r="H2" s="251"/>
    </row>
    <row r="3" spans="1:8" ht="20.25" thickBot="1">
      <c r="A3" s="252" t="s">
        <v>1</v>
      </c>
      <c r="B3" s="252"/>
      <c r="C3" s="252"/>
      <c r="D3" s="252"/>
      <c r="E3" s="252"/>
      <c r="F3" s="252"/>
      <c r="G3" s="252"/>
      <c r="H3" s="252"/>
    </row>
    <row r="4" spans="1:8" s="132" customFormat="1" ht="25.5" customHeight="1" thickBot="1">
      <c r="A4" s="138" t="s">
        <v>2</v>
      </c>
      <c r="B4" s="138" t="s">
        <v>3</v>
      </c>
      <c r="C4" s="139" t="s">
        <v>69</v>
      </c>
      <c r="D4" s="140" t="s">
        <v>5</v>
      </c>
      <c r="E4" s="258" t="s">
        <v>6</v>
      </c>
      <c r="F4" s="259"/>
      <c r="G4" s="141" t="s">
        <v>7</v>
      </c>
      <c r="H4" s="138" t="s">
        <v>8</v>
      </c>
    </row>
    <row r="5" spans="1:8" ht="25.5" customHeight="1">
      <c r="A5" s="4">
        <v>1</v>
      </c>
      <c r="B5" s="5" t="s">
        <v>68</v>
      </c>
      <c r="C5" s="6">
        <v>15900</v>
      </c>
      <c r="D5" s="7">
        <v>176</v>
      </c>
      <c r="E5" s="8">
        <v>6</v>
      </c>
      <c r="F5" s="9">
        <v>7</v>
      </c>
      <c r="G5" s="10">
        <f>C5*D5*E5</f>
        <v>16790400</v>
      </c>
      <c r="H5" s="11" t="s">
        <v>171</v>
      </c>
    </row>
    <row r="6" spans="1:8" ht="25.5" customHeight="1">
      <c r="A6" s="12">
        <v>2</v>
      </c>
      <c r="B6" s="14" t="s">
        <v>93</v>
      </c>
      <c r="C6" s="6">
        <v>15900</v>
      </c>
      <c r="D6" s="23">
        <v>4</v>
      </c>
      <c r="E6" s="8">
        <v>6</v>
      </c>
      <c r="F6" s="9">
        <v>7</v>
      </c>
      <c r="G6" s="10">
        <f aca="true" t="shared" si="0" ref="G6:G13">C6*D6*E6</f>
        <v>381600</v>
      </c>
      <c r="H6" s="11" t="s">
        <v>171</v>
      </c>
    </row>
    <row r="7" spans="1:8" ht="25.5" customHeight="1">
      <c r="A7" s="13">
        <v>3</v>
      </c>
      <c r="B7" s="14" t="s">
        <v>70</v>
      </c>
      <c r="C7" s="6">
        <v>15900</v>
      </c>
      <c r="D7" s="15">
        <v>12</v>
      </c>
      <c r="E7" s="8">
        <v>6</v>
      </c>
      <c r="F7" s="9">
        <v>7</v>
      </c>
      <c r="G7" s="10">
        <f t="shared" si="0"/>
        <v>1144800</v>
      </c>
      <c r="H7" s="11" t="s">
        <v>171</v>
      </c>
    </row>
    <row r="8" spans="1:8" s="1" customFormat="1" ht="25.5" customHeight="1">
      <c r="A8" s="13">
        <v>4</v>
      </c>
      <c r="B8" s="14" t="s">
        <v>9</v>
      </c>
      <c r="C8" s="6">
        <v>15900</v>
      </c>
      <c r="D8" s="15">
        <v>2</v>
      </c>
      <c r="E8" s="8">
        <v>6</v>
      </c>
      <c r="F8" s="9">
        <v>7</v>
      </c>
      <c r="G8" s="10">
        <f t="shared" si="0"/>
        <v>190800</v>
      </c>
      <c r="H8" s="11" t="s">
        <v>171</v>
      </c>
    </row>
    <row r="9" spans="1:8" s="1" customFormat="1" ht="39">
      <c r="A9" s="12">
        <v>5</v>
      </c>
      <c r="B9" s="16" t="s">
        <v>170</v>
      </c>
      <c r="C9" s="6">
        <v>15900</v>
      </c>
      <c r="D9" s="15">
        <v>7</v>
      </c>
      <c r="E9" s="8">
        <v>6</v>
      </c>
      <c r="F9" s="9">
        <v>7</v>
      </c>
      <c r="G9" s="10">
        <f t="shared" si="0"/>
        <v>667800</v>
      </c>
      <c r="H9" s="11" t="s">
        <v>171</v>
      </c>
    </row>
    <row r="10" spans="1:8" s="1" customFormat="1" ht="25.5" customHeight="1">
      <c r="A10" s="260">
        <v>6</v>
      </c>
      <c r="B10" s="17" t="s">
        <v>48</v>
      </c>
      <c r="C10" s="6">
        <v>15900</v>
      </c>
      <c r="D10" s="18">
        <v>5</v>
      </c>
      <c r="E10" s="8">
        <v>4</v>
      </c>
      <c r="F10" s="9">
        <v>5</v>
      </c>
      <c r="G10" s="10">
        <f t="shared" si="0"/>
        <v>318000</v>
      </c>
      <c r="H10" s="11" t="s">
        <v>274</v>
      </c>
    </row>
    <row r="11" spans="1:10" s="1" customFormat="1" ht="25.5" customHeight="1">
      <c r="A11" s="261"/>
      <c r="B11" s="17" t="s">
        <v>48</v>
      </c>
      <c r="C11" s="6">
        <v>15900</v>
      </c>
      <c r="D11" s="18">
        <v>4</v>
      </c>
      <c r="E11" s="8">
        <v>5</v>
      </c>
      <c r="F11" s="9">
        <v>6</v>
      </c>
      <c r="G11" s="10">
        <f t="shared" si="0"/>
        <v>318000</v>
      </c>
      <c r="H11" s="11" t="s">
        <v>172</v>
      </c>
      <c r="J11" s="206"/>
    </row>
    <row r="12" spans="1:8" s="1" customFormat="1" ht="25.5" customHeight="1">
      <c r="A12" s="19">
        <v>7</v>
      </c>
      <c r="B12" s="20" t="s">
        <v>71</v>
      </c>
      <c r="C12" s="6">
        <v>15900</v>
      </c>
      <c r="D12" s="18">
        <v>2</v>
      </c>
      <c r="E12" s="8">
        <v>6</v>
      </c>
      <c r="F12" s="9">
        <v>7</v>
      </c>
      <c r="G12" s="10">
        <f t="shared" si="0"/>
        <v>190800</v>
      </c>
      <c r="H12" s="11" t="s">
        <v>171</v>
      </c>
    </row>
    <row r="13" spans="1:11" s="1" customFormat="1" ht="25.5" customHeight="1">
      <c r="A13" s="21">
        <v>8</v>
      </c>
      <c r="B13" s="22" t="s">
        <v>71</v>
      </c>
      <c r="C13" s="6">
        <v>15900</v>
      </c>
      <c r="D13" s="23">
        <v>2</v>
      </c>
      <c r="E13" s="8">
        <v>2</v>
      </c>
      <c r="F13" s="9">
        <v>3</v>
      </c>
      <c r="G13" s="10">
        <f t="shared" si="0"/>
        <v>63600</v>
      </c>
      <c r="H13" s="24" t="s">
        <v>173</v>
      </c>
      <c r="K13" s="206"/>
    </row>
    <row r="14" spans="1:10" s="1" customFormat="1" ht="25.5" customHeight="1" thickBot="1">
      <c r="A14" s="26"/>
      <c r="B14" s="27"/>
      <c r="C14" s="28"/>
      <c r="D14" s="29"/>
      <c r="E14" s="29"/>
      <c r="F14" s="29"/>
      <c r="G14" s="25"/>
      <c r="H14" s="30"/>
      <c r="J14" s="206"/>
    </row>
    <row r="15" spans="1:8" s="1" customFormat="1" ht="20.25" thickBot="1">
      <c r="A15" s="253" t="s">
        <v>10</v>
      </c>
      <c r="B15" s="254"/>
      <c r="C15" s="31"/>
      <c r="D15" s="32">
        <f>SUM(D5:D14)</f>
        <v>214</v>
      </c>
      <c r="E15" s="32"/>
      <c r="F15" s="32"/>
      <c r="G15" s="33">
        <f>SUM(G5:G14)</f>
        <v>20065800</v>
      </c>
      <c r="H15" s="34"/>
    </row>
    <row r="16" s="1" customFormat="1" ht="0.75" customHeight="1"/>
    <row r="17" spans="1:8" s="1" customFormat="1" ht="23.25" customHeight="1">
      <c r="A17" s="255" t="s">
        <v>11</v>
      </c>
      <c r="B17" s="255"/>
      <c r="C17" s="255"/>
      <c r="D17" s="255"/>
      <c r="E17" s="255"/>
      <c r="F17" s="255"/>
      <c r="G17" s="255"/>
      <c r="H17" s="255"/>
    </row>
    <row r="18" spans="1:8" s="1" customFormat="1" ht="36.75" customHeight="1">
      <c r="A18" s="256" t="s">
        <v>106</v>
      </c>
      <c r="B18" s="256"/>
      <c r="C18" s="256"/>
      <c r="D18" s="256"/>
      <c r="E18" s="256"/>
      <c r="F18" s="256"/>
      <c r="G18" s="256"/>
      <c r="H18" s="256"/>
    </row>
    <row r="19" spans="1:8" s="1" customFormat="1" ht="19.5">
      <c r="A19" s="257" t="s">
        <v>238</v>
      </c>
      <c r="B19" s="257"/>
      <c r="C19" s="257"/>
      <c r="D19" s="257"/>
      <c r="E19" s="257"/>
      <c r="F19" s="257"/>
      <c r="G19" s="257"/>
      <c r="H19" s="257"/>
    </row>
    <row r="20" spans="1:8" s="1" customFormat="1" ht="19.5">
      <c r="A20" s="257" t="s">
        <v>239</v>
      </c>
      <c r="B20" s="257"/>
      <c r="C20" s="257"/>
      <c r="D20" s="257"/>
      <c r="E20" s="257"/>
      <c r="F20" s="257"/>
      <c r="G20" s="257"/>
      <c r="H20" s="257"/>
    </row>
    <row r="21" spans="1:8" s="1" customFormat="1" ht="19.5">
      <c r="A21" s="257" t="s">
        <v>94</v>
      </c>
      <c r="B21" s="257"/>
      <c r="C21" s="257"/>
      <c r="D21" s="257"/>
      <c r="E21" s="257"/>
      <c r="F21" s="257"/>
      <c r="G21" s="257"/>
      <c r="H21" s="257"/>
    </row>
    <row r="22" spans="1:8" s="1" customFormat="1" ht="19.5">
      <c r="A22" s="257" t="s">
        <v>95</v>
      </c>
      <c r="B22" s="257"/>
      <c r="C22" s="257"/>
      <c r="D22" s="257"/>
      <c r="E22" s="257"/>
      <c r="F22" s="257"/>
      <c r="G22" s="257"/>
      <c r="H22" s="257"/>
    </row>
    <row r="23" spans="1:8" s="1" customFormat="1" ht="19.5">
      <c r="A23" s="257" t="s">
        <v>96</v>
      </c>
      <c r="B23" s="257"/>
      <c r="C23" s="257"/>
      <c r="D23" s="257"/>
      <c r="E23" s="257"/>
      <c r="F23" s="257"/>
      <c r="G23" s="257"/>
      <c r="H23" s="257"/>
    </row>
    <row r="24" spans="1:8" s="1" customFormat="1" ht="19.5">
      <c r="A24" s="257" t="s">
        <v>273</v>
      </c>
      <c r="B24" s="257"/>
      <c r="C24" s="257"/>
      <c r="D24" s="257"/>
      <c r="E24" s="257"/>
      <c r="F24" s="257"/>
      <c r="G24" s="257"/>
      <c r="H24" s="257"/>
    </row>
    <row r="25" spans="1:8" s="1" customFormat="1" ht="19.5">
      <c r="A25" s="257" t="s">
        <v>97</v>
      </c>
      <c r="B25" s="257"/>
      <c r="C25" s="257"/>
      <c r="D25" s="257"/>
      <c r="E25" s="257"/>
      <c r="F25" s="257"/>
      <c r="G25" s="257"/>
      <c r="H25" s="257"/>
    </row>
    <row r="26" spans="1:8" s="1" customFormat="1" ht="19.5">
      <c r="A26" s="257" t="s">
        <v>241</v>
      </c>
      <c r="B26" s="257"/>
      <c r="C26" s="257"/>
      <c r="D26" s="257"/>
      <c r="E26" s="257"/>
      <c r="F26" s="257"/>
      <c r="G26" s="257"/>
      <c r="H26" s="257"/>
    </row>
    <row r="27" spans="1:8" s="1" customFormat="1" ht="19.5">
      <c r="A27" s="257" t="s">
        <v>98</v>
      </c>
      <c r="B27" s="257"/>
      <c r="C27" s="257"/>
      <c r="D27" s="257"/>
      <c r="E27" s="257"/>
      <c r="F27" s="257"/>
      <c r="G27" s="257"/>
      <c r="H27" s="257"/>
    </row>
    <row r="28" spans="1:8" s="1" customFormat="1" ht="19.5">
      <c r="A28" s="257" t="s">
        <v>99</v>
      </c>
      <c r="B28" s="257"/>
      <c r="C28" s="257"/>
      <c r="D28" s="257"/>
      <c r="E28" s="257"/>
      <c r="F28" s="257"/>
      <c r="G28" s="257"/>
      <c r="H28" s="257"/>
    </row>
    <row r="29" spans="1:8" s="1" customFormat="1" ht="19.5">
      <c r="A29" s="257" t="s">
        <v>100</v>
      </c>
      <c r="B29" s="257"/>
      <c r="C29" s="257"/>
      <c r="D29" s="257"/>
      <c r="E29" s="257"/>
      <c r="F29" s="257"/>
      <c r="G29" s="257"/>
      <c r="H29" s="257"/>
    </row>
    <row r="30" spans="1:8" s="1" customFormat="1" ht="19.5">
      <c r="A30" s="257" t="s">
        <v>101</v>
      </c>
      <c r="B30" s="257"/>
      <c r="C30" s="257"/>
      <c r="D30" s="257"/>
      <c r="E30" s="257"/>
      <c r="F30" s="257"/>
      <c r="G30" s="257"/>
      <c r="H30" s="257"/>
    </row>
    <row r="31" spans="1:8" s="1" customFormat="1" ht="19.5">
      <c r="A31" s="257" t="s">
        <v>102</v>
      </c>
      <c r="B31" s="257"/>
      <c r="C31" s="257"/>
      <c r="D31" s="257"/>
      <c r="E31" s="257"/>
      <c r="F31" s="257"/>
      <c r="G31" s="257"/>
      <c r="H31" s="257"/>
    </row>
    <row r="32" spans="1:8" s="1" customFormat="1" ht="19.5">
      <c r="A32" s="257" t="s">
        <v>240</v>
      </c>
      <c r="B32" s="257"/>
      <c r="C32" s="257"/>
      <c r="D32" s="257"/>
      <c r="E32" s="257"/>
      <c r="F32" s="257"/>
      <c r="G32" s="257"/>
      <c r="H32" s="257"/>
    </row>
    <row r="33" spans="1:8" s="1" customFormat="1" ht="19.5">
      <c r="A33" s="257" t="s">
        <v>276</v>
      </c>
      <c r="B33" s="257"/>
      <c r="C33" s="257"/>
      <c r="D33" s="257"/>
      <c r="E33" s="257"/>
      <c r="F33" s="257"/>
      <c r="G33" s="257"/>
      <c r="H33" s="257"/>
    </row>
    <row r="34" spans="1:8" s="1" customFormat="1" ht="19.5">
      <c r="A34" s="257" t="s">
        <v>103</v>
      </c>
      <c r="B34" s="257"/>
      <c r="C34" s="257"/>
      <c r="D34" s="257"/>
      <c r="E34" s="257"/>
      <c r="F34" s="257"/>
      <c r="G34" s="257"/>
      <c r="H34" s="257"/>
    </row>
    <row r="35" spans="1:8" s="1" customFormat="1" ht="19.5">
      <c r="A35" s="257" t="s">
        <v>275</v>
      </c>
      <c r="B35" s="257"/>
      <c r="C35" s="257"/>
      <c r="D35" s="257"/>
      <c r="E35" s="257"/>
      <c r="F35" s="257"/>
      <c r="G35" s="257"/>
      <c r="H35" s="257"/>
    </row>
    <row r="36" spans="1:8" s="1" customFormat="1" ht="70.5" customHeight="1">
      <c r="A36" s="250" t="s">
        <v>105</v>
      </c>
      <c r="B36" s="250"/>
      <c r="C36" s="250"/>
      <c r="D36" s="250"/>
      <c r="E36" s="250"/>
      <c r="F36" s="250"/>
      <c r="G36" s="250"/>
      <c r="H36" s="250"/>
    </row>
    <row r="37" spans="1:8" ht="19.5">
      <c r="A37" s="35"/>
      <c r="B37" s="36"/>
      <c r="C37" s="36"/>
      <c r="D37" s="36"/>
      <c r="E37" s="36"/>
      <c r="F37" s="36"/>
      <c r="G37" s="36"/>
      <c r="H37" s="36"/>
    </row>
    <row r="38" spans="1:8" ht="19.5">
      <c r="A38" s="36"/>
      <c r="B38" s="36"/>
      <c r="C38" s="36"/>
      <c r="D38" s="36"/>
      <c r="E38" s="36"/>
      <c r="F38" s="36"/>
      <c r="G38" s="36"/>
      <c r="H38" s="36"/>
    </row>
    <row r="39" spans="1:8" ht="19.5">
      <c r="A39" s="36"/>
      <c r="B39" s="36"/>
      <c r="C39" s="36"/>
      <c r="D39" s="36"/>
      <c r="E39" s="36"/>
      <c r="F39" s="36"/>
      <c r="G39" s="36"/>
      <c r="H39" s="36"/>
    </row>
  </sheetData>
  <sheetProtection/>
  <mergeCells count="25">
    <mergeCell ref="A34:H34"/>
    <mergeCell ref="A24:H24"/>
    <mergeCell ref="A25:H25"/>
    <mergeCell ref="A27:H27"/>
    <mergeCell ref="A35:H35"/>
    <mergeCell ref="A28:H28"/>
    <mergeCell ref="A29:H29"/>
    <mergeCell ref="A30:H30"/>
    <mergeCell ref="A31:H31"/>
    <mergeCell ref="A22:H22"/>
    <mergeCell ref="A23:H23"/>
    <mergeCell ref="A19:H19"/>
    <mergeCell ref="A20:H20"/>
    <mergeCell ref="A26:H26"/>
    <mergeCell ref="A32:H32"/>
    <mergeCell ref="A36:H36"/>
    <mergeCell ref="A2:H2"/>
    <mergeCell ref="A3:H3"/>
    <mergeCell ref="A15:B15"/>
    <mergeCell ref="A17:H17"/>
    <mergeCell ref="A18:H18"/>
    <mergeCell ref="A33:H33"/>
    <mergeCell ref="E4:F4"/>
    <mergeCell ref="A10:A11"/>
    <mergeCell ref="A21:H2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43"/>
  <sheetViews>
    <sheetView view="pageBreakPreview" zoomScale="90" zoomScaleSheetLayoutView="90" zoomScalePageLayoutView="0" workbookViewId="0" topLeftCell="A1">
      <selection activeCell="A43" sqref="A1:G43"/>
    </sheetView>
  </sheetViews>
  <sheetFormatPr defaultColWidth="9.140625" defaultRowHeight="15"/>
  <cols>
    <col min="1" max="1" width="5.7109375" style="2" customWidth="1"/>
    <col min="2" max="2" width="31.421875" style="2" customWidth="1"/>
    <col min="3" max="3" width="14.8515625" style="2" bestFit="1" customWidth="1"/>
    <col min="4" max="5" width="11.57421875" style="2" customWidth="1"/>
    <col min="6" max="6" width="17.8515625" style="2" customWidth="1"/>
    <col min="7" max="7" width="18.421875" style="2" customWidth="1"/>
    <col min="8" max="16384" width="9.00390625" style="2" customWidth="1"/>
  </cols>
  <sheetData>
    <row r="1" ht="24.75" customHeight="1">
      <c r="A1" s="2" t="s">
        <v>25</v>
      </c>
    </row>
    <row r="2" spans="1:7" s="3" customFormat="1" ht="36.75" customHeight="1">
      <c r="A2" s="269" t="s">
        <v>67</v>
      </c>
      <c r="B2" s="269"/>
      <c r="C2" s="269"/>
      <c r="D2" s="269"/>
      <c r="E2" s="269"/>
      <c r="F2" s="269"/>
      <c r="G2" s="269"/>
    </row>
    <row r="3" spans="1:7" ht="20.25" thickBot="1">
      <c r="A3" s="270" t="s">
        <v>1</v>
      </c>
      <c r="B3" s="270"/>
      <c r="C3" s="270"/>
      <c r="D3" s="270"/>
      <c r="E3" s="270"/>
      <c r="F3" s="270"/>
      <c r="G3" s="270"/>
    </row>
    <row r="4" spans="1:7" s="132" customFormat="1" ht="29.25" customHeight="1" thickBot="1">
      <c r="A4" s="142" t="s">
        <v>2</v>
      </c>
      <c r="B4" s="143" t="s">
        <v>3</v>
      </c>
      <c r="C4" s="144" t="s">
        <v>69</v>
      </c>
      <c r="D4" s="145" t="s">
        <v>5</v>
      </c>
      <c r="E4" s="145" t="s">
        <v>6</v>
      </c>
      <c r="F4" s="146" t="s">
        <v>7</v>
      </c>
      <c r="G4" s="147" t="s">
        <v>8</v>
      </c>
    </row>
    <row r="5" spans="1:7" s="214" customFormat="1" ht="45.75" customHeight="1">
      <c r="A5" s="207">
        <v>1</v>
      </c>
      <c r="B5" s="208" t="s">
        <v>174</v>
      </c>
      <c r="C5" s="209">
        <v>2000</v>
      </c>
      <c r="D5" s="210">
        <v>5</v>
      </c>
      <c r="E5" s="211">
        <v>1</v>
      </c>
      <c r="F5" s="212">
        <f>C5*D5*E5</f>
        <v>10000</v>
      </c>
      <c r="G5" s="213"/>
    </row>
    <row r="6" spans="1:7" s="214" customFormat="1" ht="39.75" customHeight="1">
      <c r="A6" s="274">
        <v>2</v>
      </c>
      <c r="B6" s="215" t="s">
        <v>228</v>
      </c>
      <c r="C6" s="209">
        <v>1000</v>
      </c>
      <c r="D6" s="216">
        <v>5</v>
      </c>
      <c r="E6" s="216">
        <v>4</v>
      </c>
      <c r="F6" s="217">
        <f aca="true" t="shared" si="0" ref="F6:F13">C6*D6*E6</f>
        <v>20000</v>
      </c>
      <c r="G6" s="218"/>
    </row>
    <row r="7" spans="1:7" s="214" customFormat="1" ht="39.75" customHeight="1">
      <c r="A7" s="268"/>
      <c r="B7" s="215" t="s">
        <v>229</v>
      </c>
      <c r="C7" s="209">
        <v>1000</v>
      </c>
      <c r="D7" s="216">
        <v>4</v>
      </c>
      <c r="E7" s="216">
        <v>5</v>
      </c>
      <c r="F7" s="217">
        <f t="shared" si="0"/>
        <v>20000</v>
      </c>
      <c r="G7" s="218"/>
    </row>
    <row r="8" spans="1:7" s="214" customFormat="1" ht="39.75" customHeight="1">
      <c r="A8" s="274">
        <v>3</v>
      </c>
      <c r="B8" s="215" t="s">
        <v>175</v>
      </c>
      <c r="C8" s="209">
        <v>1000</v>
      </c>
      <c r="D8" s="216">
        <v>5</v>
      </c>
      <c r="E8" s="216">
        <v>1</v>
      </c>
      <c r="F8" s="217">
        <f t="shared" si="0"/>
        <v>5000</v>
      </c>
      <c r="G8" s="218" t="s">
        <v>75</v>
      </c>
    </row>
    <row r="9" spans="1:7" s="214" customFormat="1" ht="39.75" customHeight="1">
      <c r="A9" s="268"/>
      <c r="B9" s="215" t="s">
        <v>176</v>
      </c>
      <c r="C9" s="209">
        <v>1000</v>
      </c>
      <c r="D9" s="216">
        <v>4</v>
      </c>
      <c r="E9" s="216">
        <v>1</v>
      </c>
      <c r="F9" s="217">
        <f t="shared" si="0"/>
        <v>4000</v>
      </c>
      <c r="G9" s="218" t="s">
        <v>75</v>
      </c>
    </row>
    <row r="10" spans="1:7" s="214" customFormat="1" ht="39.75" customHeight="1">
      <c r="A10" s="267">
        <v>4</v>
      </c>
      <c r="B10" s="215" t="s">
        <v>177</v>
      </c>
      <c r="C10" s="209">
        <v>1000</v>
      </c>
      <c r="D10" s="216">
        <v>15</v>
      </c>
      <c r="E10" s="216">
        <v>4</v>
      </c>
      <c r="F10" s="217">
        <f t="shared" si="0"/>
        <v>60000</v>
      </c>
      <c r="G10" s="218"/>
    </row>
    <row r="11" spans="1:7" s="214" customFormat="1" ht="39.75" customHeight="1">
      <c r="A11" s="268"/>
      <c r="B11" s="215" t="s">
        <v>178</v>
      </c>
      <c r="C11" s="209">
        <v>1000</v>
      </c>
      <c r="D11" s="216">
        <v>12</v>
      </c>
      <c r="E11" s="216">
        <v>5</v>
      </c>
      <c r="F11" s="217">
        <f t="shared" si="0"/>
        <v>60000</v>
      </c>
      <c r="G11" s="218"/>
    </row>
    <row r="12" spans="1:7" s="214" customFormat="1" ht="39.75" customHeight="1">
      <c r="A12" s="83">
        <v>5</v>
      </c>
      <c r="B12" s="208" t="s">
        <v>179</v>
      </c>
      <c r="C12" s="209">
        <v>2000</v>
      </c>
      <c r="D12" s="210">
        <v>5</v>
      </c>
      <c r="E12" s="211">
        <v>1</v>
      </c>
      <c r="F12" s="212">
        <f>C12*D12*E12</f>
        <v>10000</v>
      </c>
      <c r="G12" s="218"/>
    </row>
    <row r="13" spans="1:7" s="214" customFormat="1" ht="39.75" customHeight="1" thickBot="1">
      <c r="A13" s="83">
        <v>6</v>
      </c>
      <c r="B13" s="215" t="s">
        <v>180</v>
      </c>
      <c r="C13" s="209">
        <v>1000</v>
      </c>
      <c r="D13" s="216">
        <v>203</v>
      </c>
      <c r="E13" s="216">
        <v>1</v>
      </c>
      <c r="F13" s="217">
        <f t="shared" si="0"/>
        <v>203000</v>
      </c>
      <c r="G13" s="218" t="s">
        <v>75</v>
      </c>
    </row>
    <row r="14" spans="1:7" ht="20.25" thickBot="1">
      <c r="A14" s="271" t="s">
        <v>10</v>
      </c>
      <c r="B14" s="272"/>
      <c r="C14" s="128"/>
      <c r="D14" s="129">
        <f>SUM(D5:D13)</f>
        <v>258</v>
      </c>
      <c r="E14" s="129"/>
      <c r="F14" s="130">
        <f>SUM(F5:F13)</f>
        <v>392000</v>
      </c>
      <c r="G14" s="110"/>
    </row>
    <row r="15" spans="1:7" s="219" customFormat="1" ht="18.75">
      <c r="A15" s="273" t="s">
        <v>298</v>
      </c>
      <c r="B15" s="273"/>
      <c r="C15" s="273"/>
      <c r="D15" s="273"/>
      <c r="E15" s="273"/>
      <c r="F15" s="273"/>
      <c r="G15" s="273"/>
    </row>
    <row r="16" spans="1:7" s="219" customFormat="1" ht="18.75">
      <c r="A16" s="263" t="s">
        <v>119</v>
      </c>
      <c r="B16" s="263"/>
      <c r="C16" s="263"/>
      <c r="D16" s="263"/>
      <c r="E16" s="263"/>
      <c r="F16" s="263"/>
      <c r="G16" s="263"/>
    </row>
    <row r="17" spans="1:7" s="219" customFormat="1" ht="18.75">
      <c r="A17" s="263" t="s">
        <v>108</v>
      </c>
      <c r="B17" s="263"/>
      <c r="C17" s="263"/>
      <c r="D17" s="263"/>
      <c r="E17" s="263"/>
      <c r="F17" s="263"/>
      <c r="G17" s="263"/>
    </row>
    <row r="18" spans="1:7" s="219" customFormat="1" ht="18.75">
      <c r="A18" s="262" t="s">
        <v>181</v>
      </c>
      <c r="B18" s="262"/>
      <c r="C18" s="262"/>
      <c r="D18" s="262"/>
      <c r="E18" s="262"/>
      <c r="F18" s="262"/>
      <c r="G18" s="262"/>
    </row>
    <row r="19" spans="1:7" s="219" customFormat="1" ht="18.75">
      <c r="A19" s="264" t="s">
        <v>118</v>
      </c>
      <c r="B19" s="264"/>
      <c r="C19" s="264"/>
      <c r="D19" s="264"/>
      <c r="E19" s="264"/>
      <c r="F19" s="264"/>
      <c r="G19" s="264"/>
    </row>
    <row r="20" spans="1:7" s="219" customFormat="1" ht="35.25" customHeight="1">
      <c r="A20" s="265" t="s">
        <v>299</v>
      </c>
      <c r="B20" s="263"/>
      <c r="C20" s="263"/>
      <c r="D20" s="263"/>
      <c r="E20" s="263"/>
      <c r="F20" s="263"/>
      <c r="G20" s="263"/>
    </row>
    <row r="21" spans="1:7" s="219" customFormat="1" ht="18.75">
      <c r="A21" s="266" t="s">
        <v>109</v>
      </c>
      <c r="B21" s="266"/>
      <c r="C21" s="266"/>
      <c r="D21" s="266"/>
      <c r="E21" s="266"/>
      <c r="F21" s="266"/>
      <c r="G21" s="266"/>
    </row>
    <row r="22" spans="1:7" s="219" customFormat="1" ht="18.75">
      <c r="A22" s="266" t="s">
        <v>182</v>
      </c>
      <c r="B22" s="266"/>
      <c r="C22" s="266"/>
      <c r="D22" s="266"/>
      <c r="E22" s="266"/>
      <c r="F22" s="266"/>
      <c r="G22" s="266"/>
    </row>
    <row r="23" spans="1:7" s="219" customFormat="1" ht="18.75">
      <c r="A23" s="262" t="s">
        <v>277</v>
      </c>
      <c r="B23" s="262"/>
      <c r="C23" s="262"/>
      <c r="D23" s="262"/>
      <c r="E23" s="262"/>
      <c r="F23" s="262"/>
      <c r="G23" s="262"/>
    </row>
    <row r="24" spans="1:7" s="219" customFormat="1" ht="18.75">
      <c r="A24" s="262" t="s">
        <v>110</v>
      </c>
      <c r="B24" s="262"/>
      <c r="C24" s="262"/>
      <c r="D24" s="262"/>
      <c r="E24" s="262"/>
      <c r="F24" s="262"/>
      <c r="G24" s="262"/>
    </row>
    <row r="25" spans="1:7" s="219" customFormat="1" ht="18.75">
      <c r="A25" s="262"/>
      <c r="B25" s="262"/>
      <c r="C25" s="262"/>
      <c r="D25" s="262"/>
      <c r="E25" s="262"/>
      <c r="F25" s="262"/>
      <c r="G25" s="262"/>
    </row>
    <row r="26" spans="1:7" s="219" customFormat="1" ht="18.75">
      <c r="A26" s="263" t="s">
        <v>111</v>
      </c>
      <c r="B26" s="263"/>
      <c r="C26" s="263"/>
      <c r="D26" s="263"/>
      <c r="E26" s="263"/>
      <c r="F26" s="263"/>
      <c r="G26" s="263"/>
    </row>
    <row r="27" spans="1:7" s="219" customFormat="1" ht="18.75">
      <c r="A27" s="275" t="s">
        <v>183</v>
      </c>
      <c r="B27" s="275"/>
      <c r="C27" s="275"/>
      <c r="D27" s="275"/>
      <c r="E27" s="275"/>
      <c r="F27" s="275"/>
      <c r="G27" s="275"/>
    </row>
    <row r="28" spans="1:7" s="219" customFormat="1" ht="18.75">
      <c r="A28" s="275" t="s">
        <v>278</v>
      </c>
      <c r="B28" s="275"/>
      <c r="C28" s="275"/>
      <c r="D28" s="275"/>
      <c r="E28" s="275"/>
      <c r="F28" s="275"/>
      <c r="G28" s="275"/>
    </row>
    <row r="29" spans="1:7" s="219" customFormat="1" ht="18.75">
      <c r="A29" s="275" t="s">
        <v>112</v>
      </c>
      <c r="B29" s="275"/>
      <c r="C29" s="275"/>
      <c r="D29" s="275"/>
      <c r="E29" s="275"/>
      <c r="F29" s="275"/>
      <c r="G29" s="275"/>
    </row>
    <row r="30" spans="1:7" s="219" customFormat="1" ht="18.75">
      <c r="A30" s="275" t="s">
        <v>184</v>
      </c>
      <c r="B30" s="275"/>
      <c r="C30" s="275"/>
      <c r="D30" s="275"/>
      <c r="E30" s="275"/>
      <c r="F30" s="275"/>
      <c r="G30" s="275"/>
    </row>
    <row r="31" spans="1:7" s="219" customFormat="1" ht="18.75">
      <c r="A31" s="263" t="s">
        <v>113</v>
      </c>
      <c r="B31" s="263"/>
      <c r="C31" s="263"/>
      <c r="D31" s="263"/>
      <c r="E31" s="263"/>
      <c r="F31" s="263"/>
      <c r="G31" s="263"/>
    </row>
    <row r="32" spans="1:7" s="219" customFormat="1" ht="18.75">
      <c r="A32" s="263" t="s">
        <v>185</v>
      </c>
      <c r="B32" s="263"/>
      <c r="C32" s="263"/>
      <c r="D32" s="263"/>
      <c r="E32" s="263"/>
      <c r="F32" s="263"/>
      <c r="G32" s="263"/>
    </row>
    <row r="33" spans="1:7" s="219" customFormat="1" ht="18.75">
      <c r="A33" s="263" t="s">
        <v>114</v>
      </c>
      <c r="B33" s="263"/>
      <c r="C33" s="263"/>
      <c r="D33" s="263"/>
      <c r="E33" s="263"/>
      <c r="F33" s="263"/>
      <c r="G33" s="263"/>
    </row>
    <row r="34" spans="1:7" s="219" customFormat="1" ht="18.75">
      <c r="A34" s="263" t="s">
        <v>113</v>
      </c>
      <c r="B34" s="263"/>
      <c r="C34" s="263"/>
      <c r="D34" s="263"/>
      <c r="E34" s="263"/>
      <c r="F34" s="263"/>
      <c r="G34" s="263"/>
    </row>
    <row r="35" spans="1:7" s="219" customFormat="1" ht="18.75">
      <c r="A35" s="263" t="s">
        <v>230</v>
      </c>
      <c r="B35" s="263"/>
      <c r="C35" s="263"/>
      <c r="D35" s="263"/>
      <c r="E35" s="263"/>
      <c r="F35" s="263"/>
      <c r="G35" s="263"/>
    </row>
    <row r="36" spans="1:7" s="219" customFormat="1" ht="18.75">
      <c r="A36" s="263" t="s">
        <v>279</v>
      </c>
      <c r="B36" s="263"/>
      <c r="C36" s="263"/>
      <c r="D36" s="263"/>
      <c r="E36" s="263"/>
      <c r="F36" s="263"/>
      <c r="G36" s="263"/>
    </row>
    <row r="37" spans="1:7" s="219" customFormat="1" ht="18.75">
      <c r="A37" s="263" t="s">
        <v>280</v>
      </c>
      <c r="B37" s="263"/>
      <c r="C37" s="263"/>
      <c r="D37" s="263"/>
      <c r="E37" s="263"/>
      <c r="F37" s="263"/>
      <c r="G37" s="263"/>
    </row>
    <row r="38" spans="1:7" s="219" customFormat="1" ht="18.75">
      <c r="A38" s="263" t="s">
        <v>115</v>
      </c>
      <c r="B38" s="263"/>
      <c r="C38" s="263"/>
      <c r="D38" s="263"/>
      <c r="E38" s="263"/>
      <c r="F38" s="263"/>
      <c r="G38" s="263"/>
    </row>
    <row r="39" spans="1:7" s="219" customFormat="1" ht="18.75">
      <c r="A39" s="263" t="s">
        <v>120</v>
      </c>
      <c r="B39" s="263"/>
      <c r="C39" s="263"/>
      <c r="D39" s="263"/>
      <c r="E39" s="263"/>
      <c r="F39" s="263"/>
      <c r="G39" s="263"/>
    </row>
    <row r="40" spans="1:7" s="219" customFormat="1" ht="18.75">
      <c r="A40" s="263" t="s">
        <v>186</v>
      </c>
      <c r="B40" s="263"/>
      <c r="C40" s="263"/>
      <c r="D40" s="263"/>
      <c r="E40" s="263"/>
      <c r="F40" s="263"/>
      <c r="G40" s="263"/>
    </row>
    <row r="41" spans="1:7" s="219" customFormat="1" ht="18.75">
      <c r="A41" s="263" t="s">
        <v>281</v>
      </c>
      <c r="B41" s="263"/>
      <c r="C41" s="263"/>
      <c r="D41" s="263"/>
      <c r="E41" s="263"/>
      <c r="F41" s="263"/>
      <c r="G41" s="263"/>
    </row>
    <row r="42" spans="1:7" s="131" customFormat="1" ht="18.75">
      <c r="A42" s="276" t="s">
        <v>116</v>
      </c>
      <c r="B42" s="276"/>
      <c r="C42" s="276"/>
      <c r="D42" s="276"/>
      <c r="E42" s="276"/>
      <c r="F42" s="276"/>
      <c r="G42" s="276"/>
    </row>
    <row r="43" spans="1:7" s="131" customFormat="1" ht="18.75">
      <c r="A43" s="276" t="s">
        <v>117</v>
      </c>
      <c r="B43" s="276"/>
      <c r="C43" s="276"/>
      <c r="D43" s="276"/>
      <c r="E43" s="276"/>
      <c r="F43" s="276"/>
      <c r="G43" s="276"/>
    </row>
  </sheetData>
  <sheetProtection/>
  <mergeCells count="35">
    <mergeCell ref="A43:G43"/>
    <mergeCell ref="A37:G37"/>
    <mergeCell ref="A38:G38"/>
    <mergeCell ref="A39:G39"/>
    <mergeCell ref="A40:G40"/>
    <mergeCell ref="A41:G41"/>
    <mergeCell ref="A42:G42"/>
    <mergeCell ref="A31:G31"/>
    <mergeCell ref="A32:G32"/>
    <mergeCell ref="A33:G33"/>
    <mergeCell ref="A34:G34"/>
    <mergeCell ref="A35:G35"/>
    <mergeCell ref="A36:G36"/>
    <mergeCell ref="A25:G25"/>
    <mergeCell ref="A26:G26"/>
    <mergeCell ref="A27:G27"/>
    <mergeCell ref="A28:G28"/>
    <mergeCell ref="A29:G29"/>
    <mergeCell ref="A30:G30"/>
    <mergeCell ref="A10:A11"/>
    <mergeCell ref="A2:G2"/>
    <mergeCell ref="A3:G3"/>
    <mergeCell ref="A14:B14"/>
    <mergeCell ref="A15:G15"/>
    <mergeCell ref="A16:G16"/>
    <mergeCell ref="A6:A7"/>
    <mergeCell ref="A8:A9"/>
    <mergeCell ref="A23:G23"/>
    <mergeCell ref="A24:G24"/>
    <mergeCell ref="A17:G17"/>
    <mergeCell ref="A18:G18"/>
    <mergeCell ref="A19:G19"/>
    <mergeCell ref="A20:G20"/>
    <mergeCell ref="A21:G21"/>
    <mergeCell ref="A22:G2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F72"/>
  <sheetViews>
    <sheetView view="pageBreakPreview" zoomScale="85" zoomScaleNormal="75" zoomScaleSheetLayoutView="85" zoomScalePageLayoutView="0" workbookViewId="0" topLeftCell="A1">
      <selection activeCell="B1" sqref="A1:F52"/>
    </sheetView>
  </sheetViews>
  <sheetFormatPr defaultColWidth="9.140625" defaultRowHeight="15"/>
  <cols>
    <col min="1" max="1" width="6.140625" style="127" customWidth="1"/>
    <col min="2" max="2" width="35.421875" style="2" customWidth="1"/>
    <col min="3" max="3" width="13.421875" style="2" customWidth="1"/>
    <col min="4" max="4" width="12.421875" style="2" customWidth="1"/>
    <col min="5" max="5" width="13.421875" style="2" customWidth="1"/>
    <col min="6" max="6" width="22.140625" style="2" customWidth="1"/>
    <col min="7" max="16384" width="9.00390625" style="2" customWidth="1"/>
  </cols>
  <sheetData>
    <row r="1" ht="23.25" customHeight="1">
      <c r="A1" s="127" t="s">
        <v>26</v>
      </c>
    </row>
    <row r="2" spans="1:6" s="3" customFormat="1" ht="36.75" customHeight="1">
      <c r="A2" s="269" t="s">
        <v>12</v>
      </c>
      <c r="B2" s="269"/>
      <c r="C2" s="269"/>
      <c r="D2" s="269"/>
      <c r="E2" s="269"/>
      <c r="F2" s="269"/>
    </row>
    <row r="3" spans="1:6" ht="20.25" thickBot="1">
      <c r="A3" s="270" t="s">
        <v>1</v>
      </c>
      <c r="B3" s="270"/>
      <c r="C3" s="270"/>
      <c r="D3" s="270"/>
      <c r="E3" s="270"/>
      <c r="F3" s="270"/>
    </row>
    <row r="4" spans="1:6" s="132" customFormat="1" ht="21" customHeight="1" thickBot="1">
      <c r="A4" s="143" t="s">
        <v>2</v>
      </c>
      <c r="B4" s="143" t="s">
        <v>3</v>
      </c>
      <c r="C4" s="144" t="s">
        <v>69</v>
      </c>
      <c r="D4" s="145" t="s">
        <v>13</v>
      </c>
      <c r="E4" s="145" t="s">
        <v>6</v>
      </c>
      <c r="F4" s="147" t="s">
        <v>7</v>
      </c>
    </row>
    <row r="5" spans="1:6" ht="21" customHeight="1">
      <c r="A5" s="112">
        <v>1</v>
      </c>
      <c r="B5" s="113" t="s">
        <v>61</v>
      </c>
      <c r="C5" s="114" t="s">
        <v>78</v>
      </c>
      <c r="D5" s="115">
        <v>1</v>
      </c>
      <c r="E5" s="115">
        <v>7</v>
      </c>
      <c r="F5" s="116"/>
    </row>
    <row r="6" spans="1:6" ht="21" customHeight="1">
      <c r="A6" s="117">
        <v>2</v>
      </c>
      <c r="B6" s="100" t="s">
        <v>82</v>
      </c>
      <c r="C6" s="118" t="s">
        <v>78</v>
      </c>
      <c r="D6" s="119">
        <v>1</v>
      </c>
      <c r="E6" s="119">
        <v>7</v>
      </c>
      <c r="F6" s="116"/>
    </row>
    <row r="7" spans="1:6" ht="19.5">
      <c r="A7" s="280">
        <v>3</v>
      </c>
      <c r="B7" s="120" t="s">
        <v>187</v>
      </c>
      <c r="C7" s="118" t="s">
        <v>78</v>
      </c>
      <c r="D7" s="121">
        <v>5</v>
      </c>
      <c r="E7" s="122">
        <v>2</v>
      </c>
      <c r="F7" s="116"/>
    </row>
    <row r="8" spans="1:6" ht="19.5">
      <c r="A8" s="281"/>
      <c r="B8" s="120" t="s">
        <v>188</v>
      </c>
      <c r="C8" s="118" t="s">
        <v>78</v>
      </c>
      <c r="D8" s="123">
        <v>9</v>
      </c>
      <c r="E8" s="119">
        <v>5</v>
      </c>
      <c r="F8" s="116"/>
    </row>
    <row r="9" spans="1:6" ht="34.5" customHeight="1">
      <c r="A9" s="117">
        <v>4</v>
      </c>
      <c r="B9" s="100" t="s">
        <v>189</v>
      </c>
      <c r="C9" s="118" t="s">
        <v>78</v>
      </c>
      <c r="D9" s="119">
        <v>1</v>
      </c>
      <c r="E9" s="119">
        <v>6</v>
      </c>
      <c r="F9" s="116"/>
    </row>
    <row r="10" spans="1:6" ht="21" customHeight="1" thickBot="1">
      <c r="A10" s="117">
        <v>5</v>
      </c>
      <c r="B10" s="100" t="s">
        <v>49</v>
      </c>
      <c r="C10" s="118" t="s">
        <v>78</v>
      </c>
      <c r="D10" s="204">
        <v>1</v>
      </c>
      <c r="E10" s="204">
        <v>7</v>
      </c>
      <c r="F10" s="116"/>
    </row>
    <row r="11" spans="1:6" ht="21" customHeight="1" thickBot="1">
      <c r="A11" s="271" t="s">
        <v>10</v>
      </c>
      <c r="B11" s="272"/>
      <c r="C11" s="124"/>
      <c r="D11" s="125"/>
      <c r="E11" s="125"/>
      <c r="F11" s="126"/>
    </row>
    <row r="12" spans="1:6" s="133" customFormat="1" ht="18.75">
      <c r="A12" s="282" t="s">
        <v>121</v>
      </c>
      <c r="B12" s="282"/>
      <c r="C12" s="282"/>
      <c r="D12" s="282"/>
      <c r="E12" s="282"/>
      <c r="F12" s="282"/>
    </row>
    <row r="13" spans="1:6" s="133" customFormat="1" ht="18.75">
      <c r="A13" s="283" t="s">
        <v>122</v>
      </c>
      <c r="B13" s="283"/>
      <c r="C13" s="283"/>
      <c r="D13" s="283"/>
      <c r="E13" s="283"/>
      <c r="F13" s="283"/>
    </row>
    <row r="14" spans="1:6" s="133" customFormat="1" ht="18.75">
      <c r="A14" s="279" t="s">
        <v>190</v>
      </c>
      <c r="B14" s="279"/>
      <c r="C14" s="279"/>
      <c r="D14" s="279"/>
      <c r="E14" s="279"/>
      <c r="F14" s="279"/>
    </row>
    <row r="15" spans="1:6" s="205" customFormat="1" ht="18.75">
      <c r="A15" s="277" t="s">
        <v>191</v>
      </c>
      <c r="B15" s="277"/>
      <c r="C15" s="277"/>
      <c r="D15" s="277"/>
      <c r="E15" s="277"/>
      <c r="F15" s="277"/>
    </row>
    <row r="16" spans="1:6" s="205" customFormat="1" ht="18.75">
      <c r="A16" s="277" t="s">
        <v>192</v>
      </c>
      <c r="B16" s="277"/>
      <c r="C16" s="277"/>
      <c r="D16" s="277"/>
      <c r="E16" s="277"/>
      <c r="F16" s="277"/>
    </row>
    <row r="17" spans="1:6" s="205" customFormat="1" ht="18.75">
      <c r="A17" s="277" t="s">
        <v>123</v>
      </c>
      <c r="B17" s="277"/>
      <c r="C17" s="277"/>
      <c r="D17" s="277"/>
      <c r="E17" s="277"/>
      <c r="F17" s="277"/>
    </row>
    <row r="18" spans="1:6" s="205" customFormat="1" ht="18.75">
      <c r="A18" s="277" t="s">
        <v>193</v>
      </c>
      <c r="B18" s="277"/>
      <c r="C18" s="277"/>
      <c r="D18" s="277"/>
      <c r="E18" s="277"/>
      <c r="F18" s="277"/>
    </row>
    <row r="19" spans="1:6" s="205" customFormat="1" ht="18.75">
      <c r="A19" s="277" t="s">
        <v>282</v>
      </c>
      <c r="B19" s="277"/>
      <c r="C19" s="277"/>
      <c r="D19" s="277"/>
      <c r="E19" s="277"/>
      <c r="F19" s="277"/>
    </row>
    <row r="20" spans="1:6" s="205" customFormat="1" ht="18.75">
      <c r="A20" s="277" t="s">
        <v>194</v>
      </c>
      <c r="B20" s="277"/>
      <c r="C20" s="277"/>
      <c r="D20" s="277"/>
      <c r="E20" s="277"/>
      <c r="F20" s="277"/>
    </row>
    <row r="21" spans="1:6" s="205" customFormat="1" ht="18.75">
      <c r="A21" s="277" t="s">
        <v>191</v>
      </c>
      <c r="B21" s="277"/>
      <c r="C21" s="277"/>
      <c r="D21" s="277"/>
      <c r="E21" s="277"/>
      <c r="F21" s="277"/>
    </row>
    <row r="22" spans="1:6" s="205" customFormat="1" ht="18.75">
      <c r="A22" s="277" t="s">
        <v>283</v>
      </c>
      <c r="B22" s="277"/>
      <c r="C22" s="277"/>
      <c r="D22" s="277"/>
      <c r="E22" s="277"/>
      <c r="F22" s="277"/>
    </row>
    <row r="23" spans="1:6" s="205" customFormat="1" ht="18.75">
      <c r="A23" s="277" t="s">
        <v>195</v>
      </c>
      <c r="B23" s="277"/>
      <c r="C23" s="277"/>
      <c r="D23" s="277"/>
      <c r="E23" s="277"/>
      <c r="F23" s="277"/>
    </row>
    <row r="24" spans="1:6" s="205" customFormat="1" ht="18.75">
      <c r="A24" s="277" t="s">
        <v>124</v>
      </c>
      <c r="B24" s="277"/>
      <c r="C24" s="277"/>
      <c r="D24" s="277"/>
      <c r="E24" s="277"/>
      <c r="F24" s="277"/>
    </row>
    <row r="25" spans="1:6" s="205" customFormat="1" ht="18.75">
      <c r="A25" s="277" t="s">
        <v>236</v>
      </c>
      <c r="B25" s="277"/>
      <c r="C25" s="277"/>
      <c r="D25" s="277"/>
      <c r="E25" s="277"/>
      <c r="F25" s="277"/>
    </row>
    <row r="26" spans="1:6" s="205" customFormat="1" ht="18.75">
      <c r="A26" s="277" t="s">
        <v>237</v>
      </c>
      <c r="B26" s="277"/>
      <c r="C26" s="277"/>
      <c r="D26" s="277"/>
      <c r="E26" s="277"/>
      <c r="F26" s="277"/>
    </row>
    <row r="27" spans="1:6" s="205" customFormat="1" ht="18.75">
      <c r="A27" s="277" t="s">
        <v>125</v>
      </c>
      <c r="B27" s="277"/>
      <c r="C27" s="277"/>
      <c r="D27" s="277"/>
      <c r="E27" s="277"/>
      <c r="F27" s="277"/>
    </row>
    <row r="28" spans="1:6" s="205" customFormat="1" ht="18.75">
      <c r="A28" s="277" t="s">
        <v>126</v>
      </c>
      <c r="B28" s="277"/>
      <c r="C28" s="277"/>
      <c r="D28" s="277"/>
      <c r="E28" s="277"/>
      <c r="F28" s="277"/>
    </row>
    <row r="29" spans="1:6" s="205" customFormat="1" ht="18.75">
      <c r="A29" s="277" t="s">
        <v>196</v>
      </c>
      <c r="B29" s="277"/>
      <c r="C29" s="277"/>
      <c r="D29" s="277"/>
      <c r="E29" s="277"/>
      <c r="F29" s="277"/>
    </row>
    <row r="30" spans="1:6" s="205" customFormat="1" ht="18.75">
      <c r="A30" s="277" t="s">
        <v>296</v>
      </c>
      <c r="B30" s="277"/>
      <c r="C30" s="277"/>
      <c r="D30" s="277"/>
      <c r="E30" s="277"/>
      <c r="F30" s="277"/>
    </row>
    <row r="31" spans="1:6" s="205" customFormat="1" ht="18.75">
      <c r="A31" s="277" t="s">
        <v>127</v>
      </c>
      <c r="B31" s="277"/>
      <c r="C31" s="277"/>
      <c r="D31" s="277"/>
      <c r="E31" s="277"/>
      <c r="F31" s="277"/>
    </row>
    <row r="32" spans="1:6" s="205" customFormat="1" ht="18.75">
      <c r="A32" s="277" t="s">
        <v>197</v>
      </c>
      <c r="B32" s="277"/>
      <c r="C32" s="277"/>
      <c r="D32" s="277"/>
      <c r="E32" s="277"/>
      <c r="F32" s="277"/>
    </row>
    <row r="33" spans="1:6" s="205" customFormat="1" ht="18.75">
      <c r="A33" s="277" t="s">
        <v>284</v>
      </c>
      <c r="B33" s="277"/>
      <c r="C33" s="277"/>
      <c r="D33" s="277"/>
      <c r="E33" s="277"/>
      <c r="F33" s="277"/>
    </row>
    <row r="34" spans="1:6" s="205" customFormat="1" ht="18.75">
      <c r="A34" s="277" t="s">
        <v>285</v>
      </c>
      <c r="B34" s="277"/>
      <c r="C34" s="277"/>
      <c r="D34" s="277"/>
      <c r="E34" s="277"/>
      <c r="F34" s="277"/>
    </row>
    <row r="35" spans="1:6" s="205" customFormat="1" ht="18.75">
      <c r="A35" s="277" t="s">
        <v>128</v>
      </c>
      <c r="B35" s="277"/>
      <c r="C35" s="277"/>
      <c r="D35" s="277"/>
      <c r="E35" s="277"/>
      <c r="F35" s="277"/>
    </row>
    <row r="36" spans="1:6" s="205" customFormat="1" ht="18.75">
      <c r="A36" s="277" t="s">
        <v>129</v>
      </c>
      <c r="B36" s="277"/>
      <c r="C36" s="277"/>
      <c r="D36" s="277"/>
      <c r="E36" s="277"/>
      <c r="F36" s="277"/>
    </row>
    <row r="37" spans="1:6" s="205" customFormat="1" ht="18.75">
      <c r="A37" s="277" t="s">
        <v>297</v>
      </c>
      <c r="B37" s="277"/>
      <c r="C37" s="277"/>
      <c r="D37" s="277"/>
      <c r="E37" s="277"/>
      <c r="F37" s="277"/>
    </row>
    <row r="38" spans="1:6" s="205" customFormat="1" ht="18.75">
      <c r="A38" s="277" t="s">
        <v>198</v>
      </c>
      <c r="B38" s="277"/>
      <c r="C38" s="277"/>
      <c r="D38" s="277"/>
      <c r="E38" s="277"/>
      <c r="F38" s="277"/>
    </row>
    <row r="39" spans="1:6" s="205" customFormat="1" ht="18.75">
      <c r="A39" s="277" t="s">
        <v>199</v>
      </c>
      <c r="B39" s="277"/>
      <c r="C39" s="277"/>
      <c r="D39" s="277"/>
      <c r="E39" s="277"/>
      <c r="F39" s="277"/>
    </row>
    <row r="40" spans="1:6" s="205" customFormat="1" ht="18.75">
      <c r="A40" s="277" t="s">
        <v>286</v>
      </c>
      <c r="B40" s="277"/>
      <c r="C40" s="277"/>
      <c r="D40" s="277"/>
      <c r="E40" s="277"/>
      <c r="F40" s="277"/>
    </row>
    <row r="41" spans="1:6" s="205" customFormat="1" ht="18.75">
      <c r="A41" s="277" t="s">
        <v>287</v>
      </c>
      <c r="B41" s="277"/>
      <c r="C41" s="277"/>
      <c r="D41" s="277"/>
      <c r="E41" s="277"/>
      <c r="F41" s="277"/>
    </row>
    <row r="42" spans="1:6" s="205" customFormat="1" ht="18.75">
      <c r="A42" s="277"/>
      <c r="B42" s="277"/>
      <c r="C42" s="277"/>
      <c r="D42" s="277"/>
      <c r="E42" s="277"/>
      <c r="F42" s="277"/>
    </row>
    <row r="43" spans="1:6" s="205" customFormat="1" ht="18.75">
      <c r="A43" s="277" t="s">
        <v>130</v>
      </c>
      <c r="B43" s="277"/>
      <c r="C43" s="277"/>
      <c r="D43" s="277"/>
      <c r="E43" s="277"/>
      <c r="F43" s="277"/>
    </row>
    <row r="44" spans="1:6" s="205" customFormat="1" ht="18.75">
      <c r="A44" s="277" t="s">
        <v>200</v>
      </c>
      <c r="B44" s="277"/>
      <c r="C44" s="277"/>
      <c r="D44" s="277"/>
      <c r="E44" s="277"/>
      <c r="F44" s="277"/>
    </row>
    <row r="45" spans="1:6" s="205" customFormat="1" ht="18.75">
      <c r="A45" s="277" t="s">
        <v>131</v>
      </c>
      <c r="B45" s="277"/>
      <c r="C45" s="277"/>
      <c r="D45" s="277"/>
      <c r="E45" s="277"/>
      <c r="F45" s="277"/>
    </row>
    <row r="46" spans="1:6" s="205" customFormat="1" ht="18.75">
      <c r="A46" s="277" t="s">
        <v>201</v>
      </c>
      <c r="B46" s="277"/>
      <c r="C46" s="277"/>
      <c r="D46" s="277"/>
      <c r="E46" s="277"/>
      <c r="F46" s="277"/>
    </row>
    <row r="47" spans="1:6" s="205" customFormat="1" ht="18.75">
      <c r="A47" s="277" t="s">
        <v>202</v>
      </c>
      <c r="B47" s="277"/>
      <c r="C47" s="277"/>
      <c r="D47" s="277"/>
      <c r="E47" s="277"/>
      <c r="F47" s="277"/>
    </row>
    <row r="48" spans="1:6" s="205" customFormat="1" ht="18.75">
      <c r="A48" s="277" t="s">
        <v>132</v>
      </c>
      <c r="B48" s="277"/>
      <c r="C48" s="277"/>
      <c r="D48" s="277"/>
      <c r="E48" s="277"/>
      <c r="F48" s="277"/>
    </row>
    <row r="49" spans="1:6" s="205" customFormat="1" ht="25.5" customHeight="1">
      <c r="A49" s="284" t="s">
        <v>135</v>
      </c>
      <c r="B49" s="284"/>
      <c r="C49" s="284"/>
      <c r="D49" s="284"/>
      <c r="E49" s="284"/>
      <c r="F49" s="284"/>
    </row>
    <row r="50" spans="1:6" s="205" customFormat="1" ht="18.75">
      <c r="A50" s="278" t="s">
        <v>133</v>
      </c>
      <c r="B50" s="278"/>
      <c r="C50" s="278"/>
      <c r="D50" s="278"/>
      <c r="E50" s="278"/>
      <c r="F50" s="278"/>
    </row>
    <row r="51" spans="1:6" s="205" customFormat="1" ht="18.75">
      <c r="A51" s="278" t="s">
        <v>134</v>
      </c>
      <c r="B51" s="278"/>
      <c r="C51" s="278"/>
      <c r="D51" s="278"/>
      <c r="E51" s="278"/>
      <c r="F51" s="278"/>
    </row>
    <row r="52" spans="1:6" s="205" customFormat="1" ht="10.5" customHeight="1">
      <c r="A52" s="278"/>
      <c r="B52" s="278"/>
      <c r="C52" s="278"/>
      <c r="D52" s="278"/>
      <c r="E52" s="278"/>
      <c r="F52" s="278"/>
    </row>
    <row r="53" s="133" customFormat="1" ht="18.75"/>
    <row r="54" spans="1:6" s="133" customFormat="1" ht="18.75">
      <c r="A54" s="135"/>
      <c r="B54" s="135"/>
      <c r="C54" s="135"/>
      <c r="D54" s="135"/>
      <c r="E54" s="135"/>
      <c r="F54" s="135"/>
    </row>
    <row r="55" spans="1:6" s="133" customFormat="1" ht="18.75">
      <c r="A55" s="135"/>
      <c r="B55" s="135"/>
      <c r="C55" s="135"/>
      <c r="D55" s="135"/>
      <c r="E55" s="135"/>
      <c r="F55" s="135"/>
    </row>
    <row r="56" spans="1:6" s="133" customFormat="1" ht="18.75">
      <c r="A56" s="136"/>
      <c r="B56" s="136"/>
      <c r="C56" s="136"/>
      <c r="D56" s="136"/>
      <c r="E56" s="136"/>
      <c r="F56" s="136"/>
    </row>
    <row r="57" spans="1:6" s="133" customFormat="1" ht="18.75">
      <c r="A57" s="134"/>
      <c r="B57" s="134"/>
      <c r="C57" s="134"/>
      <c r="D57" s="134"/>
      <c r="E57" s="134"/>
      <c r="F57" s="134"/>
    </row>
    <row r="58" s="133" customFormat="1" ht="18.75"/>
    <row r="59" s="133" customFormat="1" ht="18.75"/>
    <row r="60" s="133" customFormat="1" ht="18.75"/>
    <row r="61" s="133" customFormat="1" ht="18.75"/>
    <row r="62" s="133" customFormat="1" ht="18.75"/>
    <row r="63" s="133" customFormat="1" ht="18.75"/>
    <row r="64" spans="1:6" s="133" customFormat="1" ht="18.75">
      <c r="A64" s="134"/>
      <c r="B64" s="134"/>
      <c r="C64" s="134"/>
      <c r="D64" s="134"/>
      <c r="E64" s="134"/>
      <c r="F64" s="134"/>
    </row>
    <row r="65" s="133" customFormat="1" ht="18.75"/>
    <row r="66" spans="1:6" s="133" customFormat="1" ht="18.75">
      <c r="A66" s="137"/>
      <c r="B66" s="137"/>
      <c r="C66" s="137"/>
      <c r="D66" s="137"/>
      <c r="E66" s="137"/>
      <c r="F66" s="137"/>
    </row>
    <row r="67" spans="1:6" s="133" customFormat="1" ht="18.75">
      <c r="A67" s="137"/>
      <c r="B67" s="137"/>
      <c r="C67" s="137"/>
      <c r="D67" s="137"/>
      <c r="E67" s="137"/>
      <c r="F67" s="137"/>
    </row>
    <row r="68" spans="1:6" ht="19.5">
      <c r="A68" s="36"/>
      <c r="B68" s="36"/>
      <c r="C68" s="36"/>
      <c r="D68" s="36"/>
      <c r="E68" s="36"/>
      <c r="F68" s="36"/>
    </row>
    <row r="69" spans="1:6" ht="19.5">
      <c r="A69" s="36"/>
      <c r="B69" s="36"/>
      <c r="C69" s="36"/>
      <c r="D69" s="36"/>
      <c r="E69" s="36"/>
      <c r="F69" s="36"/>
    </row>
    <row r="70" spans="1:6" ht="19.5">
      <c r="A70" s="36"/>
      <c r="B70" s="36"/>
      <c r="C70" s="36"/>
      <c r="D70" s="36"/>
      <c r="E70" s="36"/>
      <c r="F70" s="36"/>
    </row>
    <row r="71" spans="1:6" ht="19.5">
      <c r="A71" s="36"/>
      <c r="B71" s="36"/>
      <c r="C71" s="36"/>
      <c r="D71" s="36"/>
      <c r="E71" s="36"/>
      <c r="F71" s="36"/>
    </row>
    <row r="72" spans="1:6" ht="24" customHeight="1">
      <c r="A72" s="36"/>
      <c r="B72" s="36"/>
      <c r="C72" s="36"/>
      <c r="D72" s="36"/>
      <c r="E72" s="36"/>
      <c r="F72" s="36"/>
    </row>
    <row r="73" ht="24" customHeight="1"/>
  </sheetData>
  <sheetProtection/>
  <mergeCells count="45">
    <mergeCell ref="A47:F47"/>
    <mergeCell ref="A49:F49"/>
    <mergeCell ref="A51:F51"/>
    <mergeCell ref="A52:F52"/>
    <mergeCell ref="A18:F18"/>
    <mergeCell ref="A23:F23"/>
    <mergeCell ref="A27:F27"/>
    <mergeCell ref="A29:F29"/>
    <mergeCell ref="A30:F30"/>
    <mergeCell ref="A45:F45"/>
    <mergeCell ref="A17:F17"/>
    <mergeCell ref="A19:F19"/>
    <mergeCell ref="A20:F20"/>
    <mergeCell ref="A36:F36"/>
    <mergeCell ref="A40:F40"/>
    <mergeCell ref="A44:F44"/>
    <mergeCell ref="A25:F25"/>
    <mergeCell ref="A26:F26"/>
    <mergeCell ref="A28:F28"/>
    <mergeCell ref="A42:F42"/>
    <mergeCell ref="A2:F2"/>
    <mergeCell ref="A3:F3"/>
    <mergeCell ref="A11:B11"/>
    <mergeCell ref="A14:F14"/>
    <mergeCell ref="A15:F15"/>
    <mergeCell ref="A16:F16"/>
    <mergeCell ref="A7:A8"/>
    <mergeCell ref="A12:F12"/>
    <mergeCell ref="A13:F13"/>
    <mergeCell ref="A31:F31"/>
    <mergeCell ref="A33:F33"/>
    <mergeCell ref="A21:F21"/>
    <mergeCell ref="A22:F22"/>
    <mergeCell ref="A24:F24"/>
    <mergeCell ref="A35:F35"/>
    <mergeCell ref="A43:F43"/>
    <mergeCell ref="A50:F50"/>
    <mergeCell ref="A32:F32"/>
    <mergeCell ref="A34:F34"/>
    <mergeCell ref="A39:F39"/>
    <mergeCell ref="A37:F37"/>
    <mergeCell ref="A46:F46"/>
    <mergeCell ref="A48:F48"/>
    <mergeCell ref="A41:F41"/>
    <mergeCell ref="A38:F3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tabColor rgb="FF00B050"/>
  </sheetPr>
  <dimension ref="A1:G26"/>
  <sheetViews>
    <sheetView view="pageBreakPreview" zoomScale="90" zoomScaleNormal="75" zoomScaleSheetLayoutView="90" zoomScalePageLayoutView="0" workbookViewId="0" topLeftCell="A1">
      <selection activeCell="A17" sqref="A1:G24"/>
    </sheetView>
  </sheetViews>
  <sheetFormatPr defaultColWidth="9.140625" defaultRowHeight="15"/>
  <cols>
    <col min="1" max="1" width="6.421875" style="2" customWidth="1"/>
    <col min="2" max="2" width="20.00390625" style="2" customWidth="1"/>
    <col min="3" max="5" width="10.28125" style="2" bestFit="1" customWidth="1"/>
    <col min="6" max="6" width="11.8515625" style="2" customWidth="1"/>
    <col min="7" max="7" width="30.57421875" style="2" customWidth="1"/>
    <col min="8" max="16384" width="9.00390625" style="2" customWidth="1"/>
  </cols>
  <sheetData>
    <row r="1" ht="19.5">
      <c r="A1" s="2" t="s">
        <v>27</v>
      </c>
    </row>
    <row r="2" spans="1:7" s="3" customFormat="1" ht="36.75" customHeight="1">
      <c r="A2" s="269" t="s">
        <v>14</v>
      </c>
      <c r="B2" s="269"/>
      <c r="C2" s="269"/>
      <c r="D2" s="269"/>
      <c r="E2" s="269"/>
      <c r="F2" s="269"/>
      <c r="G2" s="269"/>
    </row>
    <row r="3" spans="1:7" ht="20.25" thickBot="1">
      <c r="A3" s="270" t="s">
        <v>1</v>
      </c>
      <c r="B3" s="270"/>
      <c r="C3" s="270"/>
      <c r="D3" s="270"/>
      <c r="E3" s="270"/>
      <c r="F3" s="270"/>
      <c r="G3" s="270"/>
    </row>
    <row r="4" spans="1:7" s="132" customFormat="1" ht="27" customHeight="1" thickBot="1">
      <c r="A4" s="142" t="s">
        <v>2</v>
      </c>
      <c r="B4" s="143" t="s">
        <v>3</v>
      </c>
      <c r="C4" s="144" t="s">
        <v>69</v>
      </c>
      <c r="D4" s="145" t="s">
        <v>5</v>
      </c>
      <c r="E4" s="145" t="s">
        <v>6</v>
      </c>
      <c r="F4" s="146" t="s">
        <v>15</v>
      </c>
      <c r="G4" s="147" t="s">
        <v>8</v>
      </c>
    </row>
    <row r="5" spans="1:7" s="214" customFormat="1" ht="39" customHeight="1">
      <c r="A5" s="83">
        <v>1</v>
      </c>
      <c r="B5" s="220" t="s">
        <v>76</v>
      </c>
      <c r="C5" s="249">
        <v>1000</v>
      </c>
      <c r="D5" s="221">
        <v>212</v>
      </c>
      <c r="E5" s="221">
        <v>2</v>
      </c>
      <c r="F5" s="222">
        <f>C5*D5*E5</f>
        <v>424000</v>
      </c>
      <c r="G5" s="223"/>
    </row>
    <row r="6" spans="1:7" ht="39" customHeight="1" thickBot="1">
      <c r="A6" s="101">
        <v>2</v>
      </c>
      <c r="B6" s="102" t="s">
        <v>72</v>
      </c>
      <c r="C6" s="103">
        <v>2000</v>
      </c>
      <c r="D6" s="104">
        <v>203</v>
      </c>
      <c r="E6" s="104">
        <v>1</v>
      </c>
      <c r="F6" s="105">
        <f>C6*D6*E6</f>
        <v>406000</v>
      </c>
      <c r="G6" s="106"/>
    </row>
    <row r="7" spans="1:7" ht="20.25" thickBot="1">
      <c r="A7" s="271" t="s">
        <v>16</v>
      </c>
      <c r="B7" s="272"/>
      <c r="C7" s="107"/>
      <c r="D7" s="108"/>
      <c r="E7" s="108"/>
      <c r="F7" s="109">
        <f>SUM(F5:F6)</f>
        <v>830000</v>
      </c>
      <c r="G7" s="110"/>
    </row>
    <row r="8" ht="24.75" customHeight="1">
      <c r="A8" s="2" t="s">
        <v>17</v>
      </c>
    </row>
    <row r="9" ht="9.75" customHeight="1"/>
    <row r="10" spans="1:7" ht="26.25" customHeight="1">
      <c r="A10" s="286" t="s">
        <v>107</v>
      </c>
      <c r="B10" s="286"/>
      <c r="C10" s="286"/>
      <c r="D10" s="286"/>
      <c r="E10" s="286"/>
      <c r="F10" s="286"/>
      <c r="G10" s="286"/>
    </row>
    <row r="11" ht="10.5" customHeight="1"/>
    <row r="12" ht="19.5">
      <c r="A12" s="2" t="s">
        <v>73</v>
      </c>
    </row>
    <row r="13" spans="1:7" ht="26.25" customHeight="1">
      <c r="A13" s="289" t="s">
        <v>294</v>
      </c>
      <c r="B13" s="290"/>
      <c r="C13" s="290"/>
      <c r="D13" s="290"/>
      <c r="E13" s="290"/>
      <c r="F13" s="290"/>
      <c r="G13" s="290"/>
    </row>
    <row r="14" spans="1:7" ht="26.25" customHeight="1">
      <c r="A14" s="290"/>
      <c r="B14" s="290"/>
      <c r="C14" s="290"/>
      <c r="D14" s="290"/>
      <c r="E14" s="290"/>
      <c r="F14" s="290"/>
      <c r="G14" s="290"/>
    </row>
    <row r="15" spans="1:7" ht="56.25" customHeight="1">
      <c r="A15" s="290"/>
      <c r="B15" s="290"/>
      <c r="C15" s="290"/>
      <c r="D15" s="290"/>
      <c r="E15" s="290"/>
      <c r="F15" s="290"/>
      <c r="G15" s="290"/>
    </row>
    <row r="16" spans="1:7" ht="19.5" customHeight="1">
      <c r="A16" s="285" t="s">
        <v>74</v>
      </c>
      <c r="B16" s="285"/>
      <c r="C16" s="285"/>
      <c r="D16" s="285"/>
      <c r="E16" s="285"/>
      <c r="F16" s="285"/>
      <c r="G16" s="285"/>
    </row>
    <row r="17" spans="1:7" s="111" customFormat="1" ht="19.5" customHeight="1">
      <c r="A17" s="287" t="s">
        <v>288</v>
      </c>
      <c r="B17" s="288"/>
      <c r="C17" s="288"/>
      <c r="D17" s="288"/>
      <c r="E17" s="288"/>
      <c r="F17" s="288"/>
      <c r="G17" s="288"/>
    </row>
    <row r="18" spans="1:7" s="111" customFormat="1" ht="19.5" customHeight="1">
      <c r="A18" s="288"/>
      <c r="B18" s="288"/>
      <c r="C18" s="288"/>
      <c r="D18" s="288"/>
      <c r="E18" s="288"/>
      <c r="F18" s="288"/>
      <c r="G18" s="288"/>
    </row>
    <row r="19" spans="1:7" s="111" customFormat="1" ht="19.5" customHeight="1">
      <c r="A19" s="288"/>
      <c r="B19" s="288"/>
      <c r="C19" s="288"/>
      <c r="D19" s="288"/>
      <c r="E19" s="288"/>
      <c r="F19" s="288"/>
      <c r="G19" s="288"/>
    </row>
    <row r="20" spans="1:7" s="111" customFormat="1" ht="19.5" customHeight="1">
      <c r="A20" s="288"/>
      <c r="B20" s="288"/>
      <c r="C20" s="288"/>
      <c r="D20" s="288"/>
      <c r="E20" s="288"/>
      <c r="F20" s="288"/>
      <c r="G20" s="288"/>
    </row>
    <row r="21" spans="1:7" s="111" customFormat="1" ht="19.5" customHeight="1">
      <c r="A21" s="288"/>
      <c r="B21" s="288"/>
      <c r="C21" s="288"/>
      <c r="D21" s="288"/>
      <c r="E21" s="288"/>
      <c r="F21" s="288"/>
      <c r="G21" s="288"/>
    </row>
    <row r="22" spans="1:7" s="111" customFormat="1" ht="19.5">
      <c r="A22" s="288"/>
      <c r="B22" s="288"/>
      <c r="C22" s="288"/>
      <c r="D22" s="288"/>
      <c r="E22" s="288"/>
      <c r="F22" s="288"/>
      <c r="G22" s="288"/>
    </row>
    <row r="23" spans="1:7" s="111" customFormat="1" ht="19.5">
      <c r="A23" s="288"/>
      <c r="B23" s="288"/>
      <c r="C23" s="288"/>
      <c r="D23" s="288"/>
      <c r="E23" s="288"/>
      <c r="F23" s="288"/>
      <c r="G23" s="288"/>
    </row>
    <row r="24" spans="1:7" ht="45.75" customHeight="1">
      <c r="A24" s="288"/>
      <c r="B24" s="288"/>
      <c r="C24" s="288"/>
      <c r="D24" s="288"/>
      <c r="E24" s="288"/>
      <c r="F24" s="288"/>
      <c r="G24" s="288"/>
    </row>
    <row r="25" spans="1:7" ht="19.5">
      <c r="A25" s="36"/>
      <c r="B25" s="36"/>
      <c r="C25" s="36"/>
      <c r="D25" s="36"/>
      <c r="E25" s="36"/>
      <c r="F25" s="36"/>
      <c r="G25" s="36"/>
    </row>
    <row r="26" spans="1:7" ht="19.5">
      <c r="A26" s="36"/>
      <c r="B26" s="36"/>
      <c r="C26" s="36"/>
      <c r="D26" s="36"/>
      <c r="E26" s="36"/>
      <c r="F26" s="36"/>
      <c r="G26" s="36"/>
    </row>
  </sheetData>
  <sheetProtection/>
  <mergeCells count="7">
    <mergeCell ref="A16:G16"/>
    <mergeCell ref="A2:G2"/>
    <mergeCell ref="A3:G3"/>
    <mergeCell ref="A7:B7"/>
    <mergeCell ref="A10:G10"/>
    <mergeCell ref="A17:G24"/>
    <mergeCell ref="A13:G15"/>
  </mergeCells>
  <printOptions horizontalCentered="1"/>
  <pageMargins left="0.7086614173228347" right="0.7086614173228347" top="0.7480314960629921" bottom="0.7480314960629921" header="0.31496062992125984" footer="0.31496062992125984"/>
  <pageSetup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F39"/>
  <sheetViews>
    <sheetView view="pageBreakPreview" zoomScale="85" zoomScaleNormal="75" zoomScaleSheetLayoutView="85" zoomScalePageLayoutView="0" workbookViewId="0" topLeftCell="A1">
      <selection activeCell="A39" sqref="A1:F39"/>
    </sheetView>
  </sheetViews>
  <sheetFormatPr defaultColWidth="9.140625" defaultRowHeight="15"/>
  <cols>
    <col min="1" max="1" width="6.28125" style="2" customWidth="1"/>
    <col min="2" max="2" width="33.8515625" style="2" customWidth="1"/>
    <col min="3" max="3" width="14.8515625" style="2" bestFit="1" customWidth="1"/>
    <col min="4" max="4" width="10.57421875" style="2" customWidth="1"/>
    <col min="5" max="5" width="12.57421875" style="2" bestFit="1" customWidth="1"/>
    <col min="6" max="6" width="29.421875" style="2" customWidth="1"/>
    <col min="7" max="16384" width="9.00390625" style="2" customWidth="1"/>
  </cols>
  <sheetData>
    <row r="1" ht="21.75" customHeight="1">
      <c r="A1" s="2" t="s">
        <v>28</v>
      </c>
    </row>
    <row r="2" spans="1:6" s="3" customFormat="1" ht="36.75" customHeight="1">
      <c r="A2" s="269" t="s">
        <v>18</v>
      </c>
      <c r="B2" s="269"/>
      <c r="C2" s="269"/>
      <c r="D2" s="269"/>
      <c r="E2" s="269"/>
      <c r="F2" s="269"/>
    </row>
    <row r="3" spans="1:6" ht="20.25" thickBot="1">
      <c r="A3" s="270" t="s">
        <v>1</v>
      </c>
      <c r="B3" s="270"/>
      <c r="C3" s="270"/>
      <c r="D3" s="270"/>
      <c r="E3" s="270"/>
      <c r="F3" s="270"/>
    </row>
    <row r="4" spans="1:6" s="132" customFormat="1" ht="20.25" customHeight="1" thickBot="1">
      <c r="A4" s="148" t="s">
        <v>2</v>
      </c>
      <c r="B4" s="145" t="s">
        <v>3</v>
      </c>
      <c r="C4" s="145" t="s">
        <v>69</v>
      </c>
      <c r="D4" s="145" t="s">
        <v>5</v>
      </c>
      <c r="E4" s="145" t="s">
        <v>15</v>
      </c>
      <c r="F4" s="147" t="s">
        <v>19</v>
      </c>
    </row>
    <row r="5" spans="1:6" ht="39" customHeight="1">
      <c r="A5" s="49">
        <v>1</v>
      </c>
      <c r="B5" s="50" t="s">
        <v>203</v>
      </c>
      <c r="C5" s="95">
        <v>6000</v>
      </c>
      <c r="D5" s="59">
        <v>60</v>
      </c>
      <c r="E5" s="53">
        <f>C5*D5</f>
        <v>360000</v>
      </c>
      <c r="F5" s="55"/>
    </row>
    <row r="6" spans="1:6" ht="39" customHeight="1">
      <c r="A6" s="56">
        <v>2</v>
      </c>
      <c r="B6" s="57" t="s">
        <v>204</v>
      </c>
      <c r="C6" s="82">
        <v>30000</v>
      </c>
      <c r="D6" s="37">
        <v>2</v>
      </c>
      <c r="E6" s="43">
        <f>C6*D6</f>
        <v>60000</v>
      </c>
      <c r="F6" s="58" t="s">
        <v>66</v>
      </c>
    </row>
    <row r="7" spans="1:6" ht="39" customHeight="1">
      <c r="A7" s="77">
        <v>3</v>
      </c>
      <c r="B7" s="78" t="s">
        <v>205</v>
      </c>
      <c r="C7" s="96">
        <v>6000</v>
      </c>
      <c r="D7" s="79">
        <v>60</v>
      </c>
      <c r="E7" s="97">
        <f>C7*D7</f>
        <v>360000</v>
      </c>
      <c r="F7" s="80"/>
    </row>
    <row r="8" spans="1:6" ht="39" customHeight="1">
      <c r="A8" s="98">
        <v>4</v>
      </c>
      <c r="B8" s="57" t="s">
        <v>160</v>
      </c>
      <c r="C8" s="82">
        <v>4000</v>
      </c>
      <c r="D8" s="37">
        <v>180</v>
      </c>
      <c r="E8" s="43">
        <f>C8*D8</f>
        <v>720000</v>
      </c>
      <c r="F8" s="54" t="s">
        <v>161</v>
      </c>
    </row>
    <row r="9" spans="1:6" ht="30" customHeight="1" thickBot="1">
      <c r="A9" s="291" t="s">
        <v>10</v>
      </c>
      <c r="B9" s="292"/>
      <c r="C9" s="99"/>
      <c r="D9" s="65"/>
      <c r="E9" s="66">
        <f>SUM(E5:E8)</f>
        <v>1500000</v>
      </c>
      <c r="F9" s="67"/>
    </row>
    <row r="10" s="1" customFormat="1" ht="19.5"/>
    <row r="11" spans="1:6" s="1" customFormat="1" ht="19.5">
      <c r="A11" s="295" t="s">
        <v>137</v>
      </c>
      <c r="B11" s="295"/>
      <c r="C11" s="295"/>
      <c r="D11" s="295"/>
      <c r="E11" s="295"/>
      <c r="F11" s="295"/>
    </row>
    <row r="12" spans="1:6" s="1" customFormat="1" ht="19.5">
      <c r="A12" s="293" t="s">
        <v>86</v>
      </c>
      <c r="B12" s="293"/>
      <c r="C12" s="293"/>
      <c r="D12" s="293"/>
      <c r="E12" s="293"/>
      <c r="F12" s="293"/>
    </row>
    <row r="13" spans="1:6" s="1" customFormat="1" ht="19.5">
      <c r="A13" s="293" t="s">
        <v>300</v>
      </c>
      <c r="B13" s="293"/>
      <c r="C13" s="293"/>
      <c r="D13" s="293"/>
      <c r="E13" s="293"/>
      <c r="F13" s="293"/>
    </row>
    <row r="14" spans="1:6" s="1" customFormat="1" ht="19.5">
      <c r="A14" s="293" t="s">
        <v>138</v>
      </c>
      <c r="B14" s="293"/>
      <c r="C14" s="293"/>
      <c r="D14" s="293"/>
      <c r="E14" s="293"/>
      <c r="F14" s="293"/>
    </row>
    <row r="15" spans="1:6" s="1" customFormat="1" ht="19.5">
      <c r="A15" s="293" t="s">
        <v>139</v>
      </c>
      <c r="B15" s="293"/>
      <c r="C15" s="293"/>
      <c r="D15" s="293"/>
      <c r="E15" s="293"/>
      <c r="F15" s="293"/>
    </row>
    <row r="16" spans="1:6" s="1" customFormat="1" ht="19.5">
      <c r="A16" s="294" t="s">
        <v>147</v>
      </c>
      <c r="B16" s="294"/>
      <c r="C16" s="294"/>
      <c r="D16" s="294"/>
      <c r="E16" s="294"/>
      <c r="F16" s="294"/>
    </row>
    <row r="17" spans="1:6" s="1" customFormat="1" ht="19.5">
      <c r="A17" s="294" t="s">
        <v>206</v>
      </c>
      <c r="B17" s="294"/>
      <c r="C17" s="294"/>
      <c r="D17" s="294"/>
      <c r="E17" s="294"/>
      <c r="F17" s="294"/>
    </row>
    <row r="18" spans="1:6" s="1" customFormat="1" ht="19.5">
      <c r="A18" s="294" t="s">
        <v>148</v>
      </c>
      <c r="B18" s="294"/>
      <c r="C18" s="294"/>
      <c r="D18" s="294"/>
      <c r="E18" s="294"/>
      <c r="F18" s="294"/>
    </row>
    <row r="19" spans="1:6" s="1" customFormat="1" ht="19.5">
      <c r="A19" s="293" t="s">
        <v>140</v>
      </c>
      <c r="B19" s="293"/>
      <c r="C19" s="293"/>
      <c r="D19" s="293"/>
      <c r="E19" s="293"/>
      <c r="F19" s="293"/>
    </row>
    <row r="20" spans="1:6" s="1" customFormat="1" ht="19.5">
      <c r="A20" s="295" t="s">
        <v>141</v>
      </c>
      <c r="B20" s="295"/>
      <c r="C20" s="295"/>
      <c r="D20" s="295"/>
      <c r="E20" s="295"/>
      <c r="F20" s="295"/>
    </row>
    <row r="21" spans="1:6" s="1" customFormat="1" ht="19.5">
      <c r="A21" s="293" t="s">
        <v>162</v>
      </c>
      <c r="B21" s="293"/>
      <c r="C21" s="293"/>
      <c r="D21" s="293"/>
      <c r="E21" s="293"/>
      <c r="F21" s="293"/>
    </row>
    <row r="22" spans="1:6" s="1" customFormat="1" ht="19.5">
      <c r="A22" s="294" t="s">
        <v>207</v>
      </c>
      <c r="B22" s="294"/>
      <c r="C22" s="294"/>
      <c r="D22" s="294"/>
      <c r="E22" s="294"/>
      <c r="F22" s="294"/>
    </row>
    <row r="23" spans="1:6" s="1" customFormat="1" ht="19.5">
      <c r="A23" s="294" t="s">
        <v>146</v>
      </c>
      <c r="B23" s="294"/>
      <c r="C23" s="294"/>
      <c r="D23" s="294"/>
      <c r="E23" s="294"/>
      <c r="F23" s="294"/>
    </row>
    <row r="24" spans="1:6" s="1" customFormat="1" ht="19.5">
      <c r="A24" s="294" t="s">
        <v>289</v>
      </c>
      <c r="B24" s="294"/>
      <c r="C24" s="294"/>
      <c r="D24" s="294"/>
      <c r="E24" s="294"/>
      <c r="F24" s="294"/>
    </row>
    <row r="25" spans="1:6" s="1" customFormat="1" ht="19.5">
      <c r="A25" s="294" t="s">
        <v>208</v>
      </c>
      <c r="B25" s="294"/>
      <c r="C25" s="294"/>
      <c r="D25" s="294"/>
      <c r="E25" s="294"/>
      <c r="F25" s="294"/>
    </row>
    <row r="26" spans="1:6" s="1" customFormat="1" ht="19.5">
      <c r="A26" s="294" t="s">
        <v>146</v>
      </c>
      <c r="B26" s="294"/>
      <c r="C26" s="294"/>
      <c r="D26" s="294"/>
      <c r="E26" s="294"/>
      <c r="F26" s="294"/>
    </row>
    <row r="27" spans="1:6" s="1" customFormat="1" ht="19.5">
      <c r="A27" s="294" t="s">
        <v>290</v>
      </c>
      <c r="B27" s="294"/>
      <c r="C27" s="294"/>
      <c r="D27" s="294"/>
      <c r="E27" s="294"/>
      <c r="F27" s="294"/>
    </row>
    <row r="28" spans="1:6" s="1" customFormat="1" ht="19.5">
      <c r="A28" s="295" t="s">
        <v>142</v>
      </c>
      <c r="B28" s="295"/>
      <c r="C28" s="295"/>
      <c r="D28" s="295"/>
      <c r="E28" s="295"/>
      <c r="F28" s="295"/>
    </row>
    <row r="29" spans="1:6" s="1" customFormat="1" ht="19.5">
      <c r="A29" s="296" t="s">
        <v>301</v>
      </c>
      <c r="B29" s="296"/>
      <c r="C29" s="296"/>
      <c r="D29" s="296"/>
      <c r="E29" s="296"/>
      <c r="F29" s="296"/>
    </row>
    <row r="30" spans="1:6" s="1" customFormat="1" ht="19.5">
      <c r="A30" s="294" t="s">
        <v>143</v>
      </c>
      <c r="B30" s="294"/>
      <c r="C30" s="294"/>
      <c r="D30" s="294"/>
      <c r="E30" s="294"/>
      <c r="F30" s="294"/>
    </row>
    <row r="31" spans="1:6" s="1" customFormat="1" ht="19.5">
      <c r="A31" s="294" t="s">
        <v>302</v>
      </c>
      <c r="B31" s="294"/>
      <c r="C31" s="294"/>
      <c r="D31" s="294"/>
      <c r="E31" s="294"/>
      <c r="F31" s="294"/>
    </row>
    <row r="32" spans="1:6" s="1" customFormat="1" ht="19.5">
      <c r="A32" s="294" t="s">
        <v>144</v>
      </c>
      <c r="B32" s="294"/>
      <c r="C32" s="294"/>
      <c r="D32" s="294"/>
      <c r="E32" s="294"/>
      <c r="F32" s="294"/>
    </row>
    <row r="33" spans="1:6" s="1" customFormat="1" ht="19.5">
      <c r="A33" s="294" t="s">
        <v>303</v>
      </c>
      <c r="B33" s="294"/>
      <c r="C33" s="294"/>
      <c r="D33" s="294"/>
      <c r="E33" s="294"/>
      <c r="F33" s="294"/>
    </row>
    <row r="34" spans="1:6" s="1" customFormat="1" ht="19.5">
      <c r="A34" s="295" t="s">
        <v>145</v>
      </c>
      <c r="B34" s="295"/>
      <c r="C34" s="295"/>
      <c r="D34" s="295"/>
      <c r="E34" s="295"/>
      <c r="F34" s="295"/>
    </row>
    <row r="35" spans="1:6" s="1" customFormat="1" ht="19.5">
      <c r="A35" s="294" t="s">
        <v>163</v>
      </c>
      <c r="B35" s="294"/>
      <c r="C35" s="294"/>
      <c r="D35" s="294"/>
      <c r="E35" s="294"/>
      <c r="F35" s="294"/>
    </row>
    <row r="36" spans="1:6" s="1" customFormat="1" ht="19.5">
      <c r="A36" s="294" t="s">
        <v>291</v>
      </c>
      <c r="B36" s="294"/>
      <c r="C36" s="294"/>
      <c r="D36" s="294"/>
      <c r="E36" s="294"/>
      <c r="F36" s="294"/>
    </row>
    <row r="37" spans="1:6" s="1" customFormat="1" ht="19.5">
      <c r="A37" s="295" t="s">
        <v>164</v>
      </c>
      <c r="B37" s="295"/>
      <c r="C37" s="295"/>
      <c r="D37" s="295"/>
      <c r="E37" s="295"/>
      <c r="F37" s="295"/>
    </row>
    <row r="38" spans="1:6" s="1" customFormat="1" ht="19.5">
      <c r="A38" s="294" t="s">
        <v>210</v>
      </c>
      <c r="B38" s="294"/>
      <c r="C38" s="294"/>
      <c r="D38" s="294"/>
      <c r="E38" s="294"/>
      <c r="F38" s="294"/>
    </row>
    <row r="39" spans="1:6" s="1" customFormat="1" ht="19.5">
      <c r="A39" s="294" t="s">
        <v>209</v>
      </c>
      <c r="B39" s="294"/>
      <c r="C39" s="294"/>
      <c r="D39" s="294"/>
      <c r="E39" s="294"/>
      <c r="F39" s="294"/>
    </row>
  </sheetData>
  <sheetProtection/>
  <mergeCells count="32">
    <mergeCell ref="A36:F36"/>
    <mergeCell ref="A38:F38"/>
    <mergeCell ref="A39:F39"/>
    <mergeCell ref="A29:F29"/>
    <mergeCell ref="A30:F30"/>
    <mergeCell ref="A31:F31"/>
    <mergeCell ref="A32:F32"/>
    <mergeCell ref="A33:F33"/>
    <mergeCell ref="A34:F34"/>
    <mergeCell ref="A37:F37"/>
    <mergeCell ref="A24:F24"/>
    <mergeCell ref="A25:F25"/>
    <mergeCell ref="A26:F26"/>
    <mergeCell ref="A35:F35"/>
    <mergeCell ref="A22:F22"/>
    <mergeCell ref="A28:F28"/>
    <mergeCell ref="A16:F16"/>
    <mergeCell ref="A19:F19"/>
    <mergeCell ref="A18:F18"/>
    <mergeCell ref="A17:F17"/>
    <mergeCell ref="A20:F20"/>
    <mergeCell ref="A23:F23"/>
    <mergeCell ref="A2:F2"/>
    <mergeCell ref="A3:F3"/>
    <mergeCell ref="A9:B9"/>
    <mergeCell ref="A21:F21"/>
    <mergeCell ref="A27:F27"/>
    <mergeCell ref="A13:F13"/>
    <mergeCell ref="A11:F11"/>
    <mergeCell ref="A12:F12"/>
    <mergeCell ref="A14:F14"/>
    <mergeCell ref="A15:F1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tabColor rgb="FF7030A0"/>
  </sheetPr>
  <dimension ref="A1:G30"/>
  <sheetViews>
    <sheetView view="pageBreakPreview" zoomScale="85" zoomScaleNormal="75" zoomScaleSheetLayoutView="85" zoomScalePageLayoutView="0" workbookViewId="0" topLeftCell="A1">
      <selection activeCell="C30" sqref="A1:G30"/>
    </sheetView>
  </sheetViews>
  <sheetFormatPr defaultColWidth="9.140625" defaultRowHeight="15"/>
  <cols>
    <col min="1" max="1" width="6.28125" style="2" customWidth="1"/>
    <col min="2" max="2" width="29.8515625" style="2" customWidth="1"/>
    <col min="3" max="5" width="10.57421875" style="2" customWidth="1"/>
    <col min="6" max="6" width="12.00390625" style="2" bestFit="1" customWidth="1"/>
    <col min="7" max="7" width="29.421875" style="2" customWidth="1"/>
    <col min="8" max="16384" width="9.00390625" style="2" customWidth="1"/>
  </cols>
  <sheetData>
    <row r="1" ht="21.75" customHeight="1">
      <c r="A1" s="2" t="s">
        <v>29</v>
      </c>
    </row>
    <row r="2" spans="1:7" s="3" customFormat="1" ht="36.75" customHeight="1">
      <c r="A2" s="269" t="s">
        <v>62</v>
      </c>
      <c r="B2" s="269"/>
      <c r="C2" s="269"/>
      <c r="D2" s="269"/>
      <c r="E2" s="269"/>
      <c r="F2" s="269"/>
      <c r="G2" s="269"/>
    </row>
    <row r="3" spans="1:7" ht="20.25" thickBot="1">
      <c r="A3" s="270" t="s">
        <v>1</v>
      </c>
      <c r="B3" s="270"/>
      <c r="C3" s="270"/>
      <c r="D3" s="270"/>
      <c r="E3" s="270"/>
      <c r="F3" s="270"/>
      <c r="G3" s="270"/>
    </row>
    <row r="4" spans="1:7" ht="20.25" customHeight="1" thickBot="1">
      <c r="A4" s="148" t="s">
        <v>2</v>
      </c>
      <c r="B4" s="145" t="s">
        <v>3</v>
      </c>
      <c r="C4" s="145" t="s">
        <v>69</v>
      </c>
      <c r="D4" s="145" t="s">
        <v>51</v>
      </c>
      <c r="E4" s="145" t="s">
        <v>22</v>
      </c>
      <c r="F4" s="145" t="s">
        <v>15</v>
      </c>
      <c r="G4" s="147" t="s">
        <v>19</v>
      </c>
    </row>
    <row r="5" spans="1:7" ht="30" customHeight="1">
      <c r="A5" s="68">
        <v>1</v>
      </c>
      <c r="B5" s="150" t="s">
        <v>211</v>
      </c>
      <c r="C5" s="69" t="s">
        <v>78</v>
      </c>
      <c r="D5" s="70">
        <v>1</v>
      </c>
      <c r="E5" s="70">
        <v>8</v>
      </c>
      <c r="F5" s="71"/>
      <c r="G5" s="72" t="s">
        <v>23</v>
      </c>
    </row>
    <row r="6" spans="1:7" ht="30" customHeight="1">
      <c r="A6" s="73">
        <v>2</v>
      </c>
      <c r="B6" s="151" t="s">
        <v>212</v>
      </c>
      <c r="C6" s="74" t="s">
        <v>78</v>
      </c>
      <c r="D6" s="75">
        <v>1</v>
      </c>
      <c r="E6" s="75">
        <v>2</v>
      </c>
      <c r="F6" s="76"/>
      <c r="G6" s="55"/>
    </row>
    <row r="7" spans="1:7" ht="30" customHeight="1">
      <c r="A7" s="49">
        <v>3</v>
      </c>
      <c r="B7" s="152" t="s">
        <v>213</v>
      </c>
      <c r="C7" s="51" t="s">
        <v>78</v>
      </c>
      <c r="D7" s="59">
        <v>1</v>
      </c>
      <c r="E7" s="59">
        <v>7</v>
      </c>
      <c r="F7" s="52"/>
      <c r="G7" s="54"/>
    </row>
    <row r="8" spans="1:7" ht="30" customHeight="1">
      <c r="A8" s="49">
        <v>4</v>
      </c>
      <c r="B8" s="162" t="s">
        <v>231</v>
      </c>
      <c r="C8" s="51" t="s">
        <v>78</v>
      </c>
      <c r="D8" s="59">
        <v>1</v>
      </c>
      <c r="E8" s="59">
        <v>1</v>
      </c>
      <c r="F8" s="43"/>
      <c r="G8" s="55"/>
    </row>
    <row r="9" spans="1:7" ht="30" customHeight="1">
      <c r="A9" s="56">
        <v>5</v>
      </c>
      <c r="B9" s="163" t="s">
        <v>232</v>
      </c>
      <c r="C9" s="51" t="s">
        <v>78</v>
      </c>
      <c r="D9" s="37">
        <v>2</v>
      </c>
      <c r="E9" s="37">
        <v>1</v>
      </c>
      <c r="F9" s="43"/>
      <c r="G9" s="58" t="s">
        <v>21</v>
      </c>
    </row>
    <row r="10" spans="1:7" ht="30" customHeight="1">
      <c r="A10" s="56">
        <v>6</v>
      </c>
      <c r="B10" s="159" t="s">
        <v>233</v>
      </c>
      <c r="C10" s="51" t="s">
        <v>78</v>
      </c>
      <c r="D10" s="37">
        <v>1</v>
      </c>
      <c r="E10" s="37">
        <v>1</v>
      </c>
      <c r="F10" s="43"/>
      <c r="G10" s="58" t="s">
        <v>77</v>
      </c>
    </row>
    <row r="11" spans="1:7" ht="30" customHeight="1">
      <c r="A11" s="77">
        <v>7</v>
      </c>
      <c r="B11" s="160" t="s">
        <v>234</v>
      </c>
      <c r="C11" s="51" t="s">
        <v>78</v>
      </c>
      <c r="D11" s="79">
        <v>1</v>
      </c>
      <c r="E11" s="79">
        <v>1</v>
      </c>
      <c r="F11" s="43"/>
      <c r="G11" s="80"/>
    </row>
    <row r="12" spans="1:7" ht="30" customHeight="1">
      <c r="A12" s="81">
        <v>8</v>
      </c>
      <c r="B12" s="161" t="s">
        <v>235</v>
      </c>
      <c r="C12" s="51" t="s">
        <v>78</v>
      </c>
      <c r="D12" s="38">
        <v>1</v>
      </c>
      <c r="E12" s="38">
        <v>1</v>
      </c>
      <c r="F12" s="82"/>
      <c r="G12" s="58" t="s">
        <v>77</v>
      </c>
    </row>
    <row r="13" spans="1:7" ht="30" customHeight="1">
      <c r="A13" s="83">
        <v>9</v>
      </c>
      <c r="B13" s="153" t="s">
        <v>295</v>
      </c>
      <c r="C13" s="51" t="s">
        <v>78</v>
      </c>
      <c r="D13" s="84">
        <v>2</v>
      </c>
      <c r="E13" s="84">
        <v>4</v>
      </c>
      <c r="F13" s="85"/>
      <c r="G13" s="86" t="s">
        <v>214</v>
      </c>
    </row>
    <row r="14" spans="1:7" ht="30" customHeight="1" thickBot="1">
      <c r="A14" s="87">
        <v>10</v>
      </c>
      <c r="B14" s="154" t="s">
        <v>50</v>
      </c>
      <c r="C14" s="88" t="s">
        <v>78</v>
      </c>
      <c r="D14" s="89">
        <v>15</v>
      </c>
      <c r="E14" s="90">
        <v>8</v>
      </c>
      <c r="F14" s="89"/>
      <c r="G14" s="91" t="s">
        <v>215</v>
      </c>
    </row>
    <row r="15" spans="1:7" ht="30" customHeight="1" thickBot="1">
      <c r="A15" s="291" t="s">
        <v>10</v>
      </c>
      <c r="B15" s="292"/>
      <c r="C15" s="65"/>
      <c r="D15" s="65"/>
      <c r="E15" s="65"/>
      <c r="F15" s="66"/>
      <c r="G15" s="67"/>
    </row>
    <row r="16" spans="1:7" ht="12.75" customHeight="1">
      <c r="A16" s="92"/>
      <c r="B16" s="92"/>
      <c r="C16" s="93"/>
      <c r="D16" s="93"/>
      <c r="E16" s="93"/>
      <c r="F16" s="94"/>
      <c r="G16" s="93"/>
    </row>
    <row r="17" spans="1:7" ht="19.5">
      <c r="A17" s="297" t="s">
        <v>121</v>
      </c>
      <c r="B17" s="297"/>
      <c r="C17" s="297"/>
      <c r="D17" s="297"/>
      <c r="E17" s="297"/>
      <c r="F17" s="297"/>
      <c r="G17" s="297"/>
    </row>
    <row r="18" spans="1:7" ht="19.5">
      <c r="A18" s="297" t="s">
        <v>216</v>
      </c>
      <c r="B18" s="297"/>
      <c r="C18" s="297"/>
      <c r="D18" s="297"/>
      <c r="E18" s="297"/>
      <c r="F18" s="297"/>
      <c r="G18" s="297"/>
    </row>
    <row r="19" spans="1:7" ht="19.5">
      <c r="A19" s="297" t="s">
        <v>165</v>
      </c>
      <c r="B19" s="297"/>
      <c r="C19" s="297"/>
      <c r="D19" s="297"/>
      <c r="E19" s="297"/>
      <c r="F19" s="297"/>
      <c r="G19" s="297"/>
    </row>
    <row r="20" spans="1:7" ht="19.5">
      <c r="A20" s="297" t="s">
        <v>217</v>
      </c>
      <c r="B20" s="297"/>
      <c r="C20" s="297"/>
      <c r="D20" s="297"/>
      <c r="E20" s="297"/>
      <c r="F20" s="297"/>
      <c r="G20" s="297"/>
    </row>
    <row r="21" spans="1:7" ht="19.5">
      <c r="A21" s="297" t="s">
        <v>218</v>
      </c>
      <c r="B21" s="297"/>
      <c r="C21" s="297"/>
      <c r="D21" s="297"/>
      <c r="E21" s="297"/>
      <c r="F21" s="297"/>
      <c r="G21" s="297"/>
    </row>
    <row r="22" spans="1:7" ht="19.5">
      <c r="A22" s="297" t="s">
        <v>150</v>
      </c>
      <c r="B22" s="297"/>
      <c r="C22" s="297"/>
      <c r="D22" s="297"/>
      <c r="E22" s="297"/>
      <c r="F22" s="297"/>
      <c r="G22" s="297"/>
    </row>
    <row r="23" spans="1:7" ht="19.5">
      <c r="A23" s="297" t="s">
        <v>219</v>
      </c>
      <c r="B23" s="297"/>
      <c r="C23" s="297"/>
      <c r="D23" s="297"/>
      <c r="E23" s="297"/>
      <c r="F23" s="297"/>
      <c r="G23" s="297"/>
    </row>
    <row r="24" spans="1:7" ht="19.5">
      <c r="A24" s="297" t="s">
        <v>151</v>
      </c>
      <c r="B24" s="297"/>
      <c r="C24" s="297"/>
      <c r="D24" s="297"/>
      <c r="E24" s="297"/>
      <c r="F24" s="297"/>
      <c r="G24" s="297"/>
    </row>
    <row r="25" spans="1:7" ht="19.5">
      <c r="A25" s="297" t="s">
        <v>149</v>
      </c>
      <c r="B25" s="297"/>
      <c r="C25" s="297"/>
      <c r="D25" s="297"/>
      <c r="E25" s="297"/>
      <c r="F25" s="297"/>
      <c r="G25" s="297"/>
    </row>
    <row r="26" spans="1:7" ht="19.5">
      <c r="A26" s="299" t="s">
        <v>220</v>
      </c>
      <c r="B26" s="299"/>
      <c r="C26" s="299"/>
      <c r="D26" s="299"/>
      <c r="E26" s="299"/>
      <c r="F26" s="299"/>
      <c r="G26" s="299"/>
    </row>
    <row r="27" spans="1:7" ht="19.5">
      <c r="A27" s="297" t="s">
        <v>141</v>
      </c>
      <c r="B27" s="297"/>
      <c r="C27" s="297"/>
      <c r="D27" s="297"/>
      <c r="E27" s="297"/>
      <c r="F27" s="297"/>
      <c r="G27" s="297"/>
    </row>
    <row r="28" spans="1:7" ht="19.5">
      <c r="A28" s="297" t="s">
        <v>142</v>
      </c>
      <c r="B28" s="297"/>
      <c r="C28" s="297"/>
      <c r="D28" s="297"/>
      <c r="E28" s="297"/>
      <c r="F28" s="297"/>
      <c r="G28" s="297"/>
    </row>
    <row r="29" spans="1:7" s="1" customFormat="1" ht="19.5">
      <c r="A29" s="298" t="s">
        <v>304</v>
      </c>
      <c r="B29" s="298"/>
      <c r="C29" s="298"/>
      <c r="D29" s="298"/>
      <c r="E29" s="298"/>
      <c r="F29" s="298"/>
      <c r="G29" s="298"/>
    </row>
    <row r="30" spans="1:7" ht="19.5">
      <c r="A30" s="132"/>
      <c r="B30" s="132"/>
      <c r="C30" s="132"/>
      <c r="D30" s="132"/>
      <c r="E30" s="132"/>
      <c r="F30" s="132"/>
      <c r="G30" s="132"/>
    </row>
  </sheetData>
  <sheetProtection/>
  <mergeCells count="16">
    <mergeCell ref="A27:G27"/>
    <mergeCell ref="A20:G20"/>
    <mergeCell ref="A21:G21"/>
    <mergeCell ref="A22:G22"/>
    <mergeCell ref="A28:G28"/>
    <mergeCell ref="A29:G29"/>
    <mergeCell ref="A23:G23"/>
    <mergeCell ref="A24:G24"/>
    <mergeCell ref="A25:G25"/>
    <mergeCell ref="A26:G26"/>
    <mergeCell ref="A2:G2"/>
    <mergeCell ref="A3:G3"/>
    <mergeCell ref="A15:B15"/>
    <mergeCell ref="A17:G17"/>
    <mergeCell ref="A18:G18"/>
    <mergeCell ref="A19:G19"/>
  </mergeCells>
  <printOptions horizontalCentered="1"/>
  <pageMargins left="0.7086614173228347" right="0.7086614173228347" top="0.7480314960629921" bottom="0.7480314960629921" header="0.31496062992125984" footer="0.31496062992125984"/>
  <pageSetup horizontalDpi="600" verticalDpi="600" orientation="portrait" paperSize="9" scale="78" r:id="rId1"/>
</worksheet>
</file>

<file path=xl/worksheets/sheet7.xml><?xml version="1.0" encoding="utf-8"?>
<worksheet xmlns="http://schemas.openxmlformats.org/spreadsheetml/2006/main" xmlns:r="http://schemas.openxmlformats.org/officeDocument/2006/relationships">
  <sheetPr>
    <tabColor rgb="FF0070C0"/>
  </sheetPr>
  <dimension ref="A1:F26"/>
  <sheetViews>
    <sheetView view="pageBreakPreview" zoomScale="85" zoomScaleNormal="75" zoomScaleSheetLayoutView="85" zoomScalePageLayoutView="0" workbookViewId="0" topLeftCell="A1">
      <selection activeCell="A26" sqref="A1:F26"/>
    </sheetView>
  </sheetViews>
  <sheetFormatPr defaultColWidth="9.140625" defaultRowHeight="15"/>
  <cols>
    <col min="1" max="1" width="6.28125" style="2" customWidth="1"/>
    <col min="2" max="2" width="24.28125" style="2" customWidth="1"/>
    <col min="3" max="3" width="15.421875" style="2" customWidth="1"/>
    <col min="4" max="4" width="16.57421875" style="2" customWidth="1"/>
    <col min="5" max="5" width="15.57421875" style="2" customWidth="1"/>
    <col min="6" max="6" width="21.140625" style="2" customWidth="1"/>
    <col min="7" max="16384" width="9.00390625" style="2" customWidth="1"/>
  </cols>
  <sheetData>
    <row r="1" ht="21.75" customHeight="1">
      <c r="A1" s="2" t="s">
        <v>30</v>
      </c>
    </row>
    <row r="2" spans="1:6" s="3" customFormat="1" ht="36.75" customHeight="1">
      <c r="A2" s="269" t="s">
        <v>65</v>
      </c>
      <c r="B2" s="269"/>
      <c r="C2" s="269"/>
      <c r="D2" s="269"/>
      <c r="E2" s="269"/>
      <c r="F2" s="269"/>
    </row>
    <row r="3" spans="1:6" ht="20.25" thickBot="1">
      <c r="A3" s="270" t="s">
        <v>1</v>
      </c>
      <c r="B3" s="270"/>
      <c r="C3" s="270"/>
      <c r="D3" s="270"/>
      <c r="E3" s="270"/>
      <c r="F3" s="270"/>
    </row>
    <row r="4" spans="1:6" ht="20.25" customHeight="1" thickBot="1">
      <c r="A4" s="148" t="s">
        <v>2</v>
      </c>
      <c r="B4" s="145" t="s">
        <v>3</v>
      </c>
      <c r="C4" s="145" t="s">
        <v>69</v>
      </c>
      <c r="D4" s="145" t="s">
        <v>52</v>
      </c>
      <c r="E4" s="145" t="s">
        <v>15</v>
      </c>
      <c r="F4" s="147" t="s">
        <v>20</v>
      </c>
    </row>
    <row r="5" spans="1:6" s="229" customFormat="1" ht="30" customHeight="1">
      <c r="A5" s="224">
        <v>1</v>
      </c>
      <c r="B5" s="225" t="s">
        <v>53</v>
      </c>
      <c r="C5" s="226" t="s">
        <v>78</v>
      </c>
      <c r="D5" s="227">
        <v>5000</v>
      </c>
      <c r="E5" s="228"/>
      <c r="F5" s="304" t="s">
        <v>272</v>
      </c>
    </row>
    <row r="6" spans="1:6" s="229" customFormat="1" ht="30" customHeight="1">
      <c r="A6" s="224">
        <v>2</v>
      </c>
      <c r="B6" s="225" t="s">
        <v>54</v>
      </c>
      <c r="C6" s="226" t="s">
        <v>78</v>
      </c>
      <c r="D6" s="227">
        <v>1400</v>
      </c>
      <c r="E6" s="228"/>
      <c r="F6" s="305"/>
    </row>
    <row r="7" spans="1:6" s="229" customFormat="1" ht="30" customHeight="1">
      <c r="A7" s="230">
        <v>3</v>
      </c>
      <c r="B7" s="231" t="s">
        <v>55</v>
      </c>
      <c r="C7" s="232">
        <v>5000</v>
      </c>
      <c r="D7" s="211">
        <v>1</v>
      </c>
      <c r="E7" s="228">
        <f>C7*D7</f>
        <v>5000</v>
      </c>
      <c r="F7" s="233"/>
    </row>
    <row r="8" spans="1:6" s="229" customFormat="1" ht="30" customHeight="1">
      <c r="A8" s="230">
        <v>4</v>
      </c>
      <c r="B8" s="231" t="s">
        <v>56</v>
      </c>
      <c r="C8" s="232">
        <v>1500</v>
      </c>
      <c r="D8" s="211">
        <v>176</v>
      </c>
      <c r="E8" s="228">
        <f>C8*D8</f>
        <v>264000</v>
      </c>
      <c r="F8" s="234"/>
    </row>
    <row r="9" spans="1:6" s="229" customFormat="1" ht="30" customHeight="1">
      <c r="A9" s="230">
        <v>5</v>
      </c>
      <c r="B9" s="231" t="s">
        <v>57</v>
      </c>
      <c r="C9" s="235" t="s">
        <v>78</v>
      </c>
      <c r="D9" s="211">
        <v>340</v>
      </c>
      <c r="E9" s="232"/>
      <c r="F9" s="234"/>
    </row>
    <row r="10" spans="1:6" s="229" customFormat="1" ht="30" customHeight="1">
      <c r="A10" s="230">
        <v>6</v>
      </c>
      <c r="B10" s="236" t="s">
        <v>63</v>
      </c>
      <c r="C10" s="226"/>
      <c r="D10" s="237"/>
      <c r="E10" s="227"/>
      <c r="F10" s="238"/>
    </row>
    <row r="11" spans="1:6" s="229" customFormat="1" ht="30" customHeight="1">
      <c r="A11" s="230">
        <v>7</v>
      </c>
      <c r="B11" s="236" t="s">
        <v>79</v>
      </c>
      <c r="C11" s="226"/>
      <c r="D11" s="237"/>
      <c r="E11" s="227"/>
      <c r="F11" s="238"/>
    </row>
    <row r="12" spans="1:6" ht="26.25" customHeight="1" thickBot="1">
      <c r="A12" s="60"/>
      <c r="B12" s="61"/>
      <c r="C12" s="62"/>
      <c r="D12" s="62"/>
      <c r="E12" s="63"/>
      <c r="F12" s="64"/>
    </row>
    <row r="13" spans="1:6" ht="23.25" customHeight="1" thickBot="1">
      <c r="A13" s="291" t="s">
        <v>10</v>
      </c>
      <c r="B13" s="292"/>
      <c r="C13" s="65"/>
      <c r="D13" s="65"/>
      <c r="E13" s="66"/>
      <c r="F13" s="67"/>
    </row>
    <row r="14" spans="1:6" ht="12" customHeight="1">
      <c r="A14" s="300"/>
      <c r="B14" s="301"/>
      <c r="C14" s="301"/>
      <c r="D14" s="301"/>
      <c r="E14" s="301"/>
      <c r="F14" s="301"/>
    </row>
    <row r="15" spans="1:6" ht="24" customHeight="1">
      <c r="A15" s="297" t="s">
        <v>152</v>
      </c>
      <c r="B15" s="297"/>
      <c r="C15" s="297"/>
      <c r="D15" s="297"/>
      <c r="E15" s="297"/>
      <c r="F15" s="297"/>
    </row>
    <row r="16" spans="1:6" ht="45.75" customHeight="1">
      <c r="A16" s="302" t="s">
        <v>169</v>
      </c>
      <c r="B16" s="303"/>
      <c r="C16" s="303"/>
      <c r="D16" s="303"/>
      <c r="E16" s="303"/>
      <c r="F16" s="303"/>
    </row>
    <row r="17" spans="1:6" ht="24" customHeight="1">
      <c r="A17" s="299" t="s">
        <v>221</v>
      </c>
      <c r="B17" s="299"/>
      <c r="C17" s="299"/>
      <c r="D17" s="299"/>
      <c r="E17" s="299"/>
      <c r="F17" s="299"/>
    </row>
    <row r="18" spans="1:6" ht="13.5" customHeight="1">
      <c r="A18" s="297"/>
      <c r="B18" s="297"/>
      <c r="C18" s="297"/>
      <c r="D18" s="297"/>
      <c r="E18" s="297"/>
      <c r="F18" s="297"/>
    </row>
    <row r="19" spans="1:6" ht="19.5">
      <c r="A19" s="297" t="s">
        <v>153</v>
      </c>
      <c r="B19" s="297"/>
      <c r="C19" s="297"/>
      <c r="D19" s="297"/>
      <c r="E19" s="297"/>
      <c r="F19" s="297"/>
    </row>
    <row r="20" spans="1:6" ht="19.5">
      <c r="A20" s="297" t="s">
        <v>154</v>
      </c>
      <c r="B20" s="297"/>
      <c r="C20" s="297"/>
      <c r="D20" s="297"/>
      <c r="E20" s="297"/>
      <c r="F20" s="297"/>
    </row>
    <row r="21" spans="1:6" s="1" customFormat="1" ht="19.5">
      <c r="A21" s="298" t="s">
        <v>270</v>
      </c>
      <c r="B21" s="298"/>
      <c r="C21" s="298"/>
      <c r="D21" s="298"/>
      <c r="E21" s="298"/>
      <c r="F21" s="298"/>
    </row>
    <row r="22" spans="1:6" s="1" customFormat="1" ht="19.5">
      <c r="A22" s="298" t="s">
        <v>271</v>
      </c>
      <c r="B22" s="298"/>
      <c r="C22" s="298"/>
      <c r="D22" s="298"/>
      <c r="E22" s="298"/>
      <c r="F22" s="298"/>
    </row>
    <row r="23" spans="1:6" s="1" customFormat="1" ht="19.5">
      <c r="A23" s="298" t="s">
        <v>155</v>
      </c>
      <c r="B23" s="298"/>
      <c r="C23" s="298"/>
      <c r="D23" s="298"/>
      <c r="E23" s="298"/>
      <c r="F23" s="298"/>
    </row>
    <row r="24" spans="1:6" ht="19.5">
      <c r="A24" s="297" t="s">
        <v>156</v>
      </c>
      <c r="B24" s="297"/>
      <c r="C24" s="297"/>
      <c r="D24" s="297"/>
      <c r="E24" s="297"/>
      <c r="F24" s="297"/>
    </row>
    <row r="25" spans="1:6" ht="19.5">
      <c r="A25" s="299" t="s">
        <v>227</v>
      </c>
      <c r="B25" s="299"/>
      <c r="C25" s="299"/>
      <c r="D25" s="299"/>
      <c r="E25" s="299"/>
      <c r="F25" s="299"/>
    </row>
    <row r="26" spans="1:6" ht="19.5">
      <c r="A26" s="299" t="s">
        <v>157</v>
      </c>
      <c r="B26" s="299"/>
      <c r="C26" s="299"/>
      <c r="D26" s="299"/>
      <c r="E26" s="299"/>
      <c r="F26" s="299"/>
    </row>
  </sheetData>
  <sheetProtection/>
  <mergeCells count="17">
    <mergeCell ref="A23:F23"/>
    <mergeCell ref="F5:F6"/>
    <mergeCell ref="A18:F18"/>
    <mergeCell ref="A25:F25"/>
    <mergeCell ref="A13:B13"/>
    <mergeCell ref="A19:F19"/>
    <mergeCell ref="A20:F20"/>
    <mergeCell ref="A2:F2"/>
    <mergeCell ref="A3:F3"/>
    <mergeCell ref="A14:F14"/>
    <mergeCell ref="A26:F26"/>
    <mergeCell ref="A15:F15"/>
    <mergeCell ref="A16:F16"/>
    <mergeCell ref="A17:F17"/>
    <mergeCell ref="A24:F24"/>
    <mergeCell ref="A21:F21"/>
    <mergeCell ref="A22:F22"/>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FF00FF"/>
    <pageSetUpPr fitToPage="1"/>
  </sheetPr>
  <dimension ref="B1:AB16"/>
  <sheetViews>
    <sheetView view="pageBreakPreview" zoomScale="85" zoomScaleNormal="55" zoomScaleSheetLayoutView="85" zoomScalePageLayoutView="0" workbookViewId="0" topLeftCell="D1">
      <selection activeCell="B15" sqref="B1:AB15"/>
    </sheetView>
  </sheetViews>
  <sheetFormatPr defaultColWidth="9.140625" defaultRowHeight="15"/>
  <cols>
    <col min="1" max="1" width="1.57421875" style="165" customWidth="1"/>
    <col min="2" max="2" width="14.421875" style="165" customWidth="1"/>
    <col min="3" max="3" width="12.57421875" style="165" customWidth="1"/>
    <col min="4" max="4" width="7.421875" style="166" customWidth="1"/>
    <col min="5" max="25" width="6.8515625" style="165" customWidth="1"/>
    <col min="26" max="27" width="7.57421875" style="165" customWidth="1"/>
    <col min="28" max="28" width="9.8515625" style="165" customWidth="1"/>
    <col min="29" max="29" width="2.421875" style="165" customWidth="1"/>
    <col min="30" max="16384" width="9.00390625" style="165" customWidth="1"/>
  </cols>
  <sheetData>
    <row r="1" spans="2:28" ht="37.5" customHeight="1" thickBot="1">
      <c r="B1" s="327" t="s">
        <v>269</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row>
    <row r="2" spans="2:28" ht="19.5" customHeight="1">
      <c r="B2" s="319" t="s">
        <v>268</v>
      </c>
      <c r="C2" s="316"/>
      <c r="D2" s="328" t="s">
        <v>267</v>
      </c>
      <c r="E2" s="306" t="s">
        <v>266</v>
      </c>
      <c r="F2" s="307"/>
      <c r="G2" s="308"/>
      <c r="H2" s="306" t="s">
        <v>265</v>
      </c>
      <c r="I2" s="307"/>
      <c r="J2" s="308"/>
      <c r="K2" s="306" t="s">
        <v>264</v>
      </c>
      <c r="L2" s="307"/>
      <c r="M2" s="308"/>
      <c r="N2" s="306" t="s">
        <v>263</v>
      </c>
      <c r="O2" s="307"/>
      <c r="P2" s="308"/>
      <c r="Q2" s="306" t="s">
        <v>262</v>
      </c>
      <c r="R2" s="307"/>
      <c r="S2" s="308"/>
      <c r="T2" s="306" t="s">
        <v>261</v>
      </c>
      <c r="U2" s="307"/>
      <c r="V2" s="308"/>
      <c r="W2" s="306" t="s">
        <v>260</v>
      </c>
      <c r="X2" s="307"/>
      <c r="Y2" s="308"/>
      <c r="Z2" s="330" t="s">
        <v>247</v>
      </c>
      <c r="AA2" s="331"/>
      <c r="AB2" s="332"/>
    </row>
    <row r="3" spans="2:28" ht="19.5" customHeight="1" thickBot="1">
      <c r="B3" s="309"/>
      <c r="C3" s="310"/>
      <c r="D3" s="329"/>
      <c r="E3" s="324">
        <v>44091</v>
      </c>
      <c r="F3" s="325"/>
      <c r="G3" s="326"/>
      <c r="H3" s="324">
        <f>E3+1</f>
        <v>44092</v>
      </c>
      <c r="I3" s="325"/>
      <c r="J3" s="326"/>
      <c r="K3" s="324">
        <f>H3+1</f>
        <v>44093</v>
      </c>
      <c r="L3" s="325"/>
      <c r="M3" s="326"/>
      <c r="N3" s="324">
        <f>K3+1</f>
        <v>44094</v>
      </c>
      <c r="O3" s="325"/>
      <c r="P3" s="326"/>
      <c r="Q3" s="324">
        <f>N3+1</f>
        <v>44095</v>
      </c>
      <c r="R3" s="325"/>
      <c r="S3" s="326"/>
      <c r="T3" s="324">
        <f>Q3+1</f>
        <v>44096</v>
      </c>
      <c r="U3" s="325"/>
      <c r="V3" s="326"/>
      <c r="W3" s="324">
        <f>T3+1</f>
        <v>44097</v>
      </c>
      <c r="X3" s="325"/>
      <c r="Y3" s="326"/>
      <c r="Z3" s="333"/>
      <c r="AA3" s="334"/>
      <c r="AB3" s="335"/>
    </row>
    <row r="4" spans="2:28" s="166" customFormat="1" ht="19.5" customHeight="1" thickBot="1">
      <c r="B4" s="320" t="s">
        <v>259</v>
      </c>
      <c r="C4" s="321"/>
      <c r="D4" s="317">
        <f>176-7</f>
        <v>169</v>
      </c>
      <c r="E4" s="183" t="s">
        <v>256</v>
      </c>
      <c r="F4" s="199" t="s">
        <v>251</v>
      </c>
      <c r="G4" s="201" t="s">
        <v>16</v>
      </c>
      <c r="H4" s="192" t="s">
        <v>255</v>
      </c>
      <c r="I4" s="203" t="s">
        <v>258</v>
      </c>
      <c r="J4" s="202" t="s">
        <v>16</v>
      </c>
      <c r="K4" s="192" t="s">
        <v>255</v>
      </c>
      <c r="L4" s="203" t="s">
        <v>258</v>
      </c>
      <c r="M4" s="202" t="s">
        <v>16</v>
      </c>
      <c r="N4" s="192" t="s">
        <v>255</v>
      </c>
      <c r="O4" s="203" t="s">
        <v>258</v>
      </c>
      <c r="P4" s="202" t="s">
        <v>16</v>
      </c>
      <c r="Q4" s="192" t="s">
        <v>255</v>
      </c>
      <c r="R4" s="203" t="s">
        <v>258</v>
      </c>
      <c r="S4" s="202" t="s">
        <v>16</v>
      </c>
      <c r="T4" s="192" t="s">
        <v>255</v>
      </c>
      <c r="U4" s="199" t="s">
        <v>251</v>
      </c>
      <c r="V4" s="201" t="s">
        <v>16</v>
      </c>
      <c r="W4" s="183" t="s">
        <v>252</v>
      </c>
      <c r="X4" s="199" t="s">
        <v>251</v>
      </c>
      <c r="Y4" s="201" t="s">
        <v>16</v>
      </c>
      <c r="Z4" s="200" t="s">
        <v>250</v>
      </c>
      <c r="AA4" s="199" t="s">
        <v>249</v>
      </c>
      <c r="AB4" s="198" t="s">
        <v>16</v>
      </c>
    </row>
    <row r="5" spans="2:28" s="166" customFormat="1" ht="42" customHeight="1" thickBot="1">
      <c r="B5" s="322"/>
      <c r="C5" s="323"/>
      <c r="D5" s="318"/>
      <c r="E5" s="190">
        <f>D4*3</f>
        <v>507</v>
      </c>
      <c r="F5" s="195">
        <v>0</v>
      </c>
      <c r="G5" s="194">
        <f>E5+F5</f>
        <v>507</v>
      </c>
      <c r="H5" s="190">
        <f>D4*4</f>
        <v>676</v>
      </c>
      <c r="I5" s="197">
        <f>D4*2</f>
        <v>338</v>
      </c>
      <c r="J5" s="196">
        <f>H5+I5</f>
        <v>1014</v>
      </c>
      <c r="K5" s="190">
        <f>D4*4</f>
        <v>676</v>
      </c>
      <c r="L5" s="197">
        <f>D4*2</f>
        <v>338</v>
      </c>
      <c r="M5" s="196">
        <f>K5+L5</f>
        <v>1014</v>
      </c>
      <c r="N5" s="190">
        <f>D4*4</f>
        <v>676</v>
      </c>
      <c r="O5" s="197">
        <f>D4*2</f>
        <v>338</v>
      </c>
      <c r="P5" s="196">
        <f>N5+O5</f>
        <v>1014</v>
      </c>
      <c r="Q5" s="190">
        <f>D4*4</f>
        <v>676</v>
      </c>
      <c r="R5" s="197">
        <f>D4*2</f>
        <v>338</v>
      </c>
      <c r="S5" s="196">
        <f>Q5+R5</f>
        <v>1014</v>
      </c>
      <c r="T5" s="190">
        <f>D4*4</f>
        <v>676</v>
      </c>
      <c r="U5" s="195">
        <v>0</v>
      </c>
      <c r="V5" s="194">
        <f>T5+U5</f>
        <v>676</v>
      </c>
      <c r="W5" s="190">
        <f>D4*2</f>
        <v>338</v>
      </c>
      <c r="X5" s="195">
        <v>0</v>
      </c>
      <c r="Y5" s="194">
        <f>W5+X5</f>
        <v>338</v>
      </c>
      <c r="Z5" s="170">
        <f>E5+H5+K5+N5+Q5+T5+W5</f>
        <v>4225</v>
      </c>
      <c r="AA5" s="169">
        <f>F5+I5+L5+O5+R5+U5+X5</f>
        <v>1352</v>
      </c>
      <c r="AB5" s="168">
        <f>Z5+AA5</f>
        <v>5577</v>
      </c>
    </row>
    <row r="6" spans="2:28" s="166" customFormat="1" ht="19.5" customHeight="1" thickBot="1">
      <c r="B6" s="319" t="s">
        <v>257</v>
      </c>
      <c r="C6" s="316"/>
      <c r="D6" s="317">
        <v>7</v>
      </c>
      <c r="E6" s="193" t="s">
        <v>256</v>
      </c>
      <c r="F6" s="180" t="s">
        <v>251</v>
      </c>
      <c r="G6" s="182" t="s">
        <v>16</v>
      </c>
      <c r="H6" s="192" t="s">
        <v>255</v>
      </c>
      <c r="I6" s="184" t="s">
        <v>249</v>
      </c>
      <c r="J6" s="186" t="s">
        <v>16</v>
      </c>
      <c r="K6" s="192" t="s">
        <v>255</v>
      </c>
      <c r="L6" s="184" t="s">
        <v>249</v>
      </c>
      <c r="M6" s="186" t="s">
        <v>16</v>
      </c>
      <c r="N6" s="192" t="s">
        <v>255</v>
      </c>
      <c r="O6" s="184" t="s">
        <v>249</v>
      </c>
      <c r="P6" s="186" t="s">
        <v>16</v>
      </c>
      <c r="Q6" s="192" t="s">
        <v>255</v>
      </c>
      <c r="R6" s="184" t="s">
        <v>249</v>
      </c>
      <c r="S6" s="186" t="s">
        <v>16</v>
      </c>
      <c r="T6" s="192" t="s">
        <v>255</v>
      </c>
      <c r="U6" s="184" t="s">
        <v>249</v>
      </c>
      <c r="V6" s="182" t="s">
        <v>16</v>
      </c>
      <c r="W6" s="183" t="s">
        <v>252</v>
      </c>
      <c r="X6" s="180" t="s">
        <v>251</v>
      </c>
      <c r="Y6" s="182" t="s">
        <v>16</v>
      </c>
      <c r="Z6" s="181" t="s">
        <v>250</v>
      </c>
      <c r="AA6" s="180" t="s">
        <v>249</v>
      </c>
      <c r="AB6" s="179" t="s">
        <v>16</v>
      </c>
    </row>
    <row r="7" spans="2:28" ht="27" customHeight="1" thickBot="1">
      <c r="B7" s="309"/>
      <c r="C7" s="310"/>
      <c r="D7" s="318"/>
      <c r="E7" s="173">
        <f>D6*3</f>
        <v>21</v>
      </c>
      <c r="F7" s="172">
        <v>0</v>
      </c>
      <c r="G7" s="177">
        <f>E7+F7</f>
        <v>21</v>
      </c>
      <c r="H7" s="173">
        <f>D6*4</f>
        <v>28</v>
      </c>
      <c r="I7" s="175">
        <f>8*0</f>
        <v>0</v>
      </c>
      <c r="J7" s="176">
        <f>H7+I7</f>
        <v>28</v>
      </c>
      <c r="K7" s="173">
        <f>D6*4</f>
        <v>28</v>
      </c>
      <c r="L7" s="175">
        <f>8*0</f>
        <v>0</v>
      </c>
      <c r="M7" s="176">
        <f>K7+L7</f>
        <v>28</v>
      </c>
      <c r="N7" s="173">
        <f>D6*4</f>
        <v>28</v>
      </c>
      <c r="O7" s="175">
        <f>8*0</f>
        <v>0</v>
      </c>
      <c r="P7" s="176">
        <f>N7+O7</f>
        <v>28</v>
      </c>
      <c r="Q7" s="173">
        <f>D6*4</f>
        <v>28</v>
      </c>
      <c r="R7" s="175">
        <f>8*0</f>
        <v>0</v>
      </c>
      <c r="S7" s="176">
        <f>Q7+R7</f>
        <v>28</v>
      </c>
      <c r="T7" s="173">
        <f>D6*4</f>
        <v>28</v>
      </c>
      <c r="U7" s="175">
        <f>8*0</f>
        <v>0</v>
      </c>
      <c r="V7" s="174">
        <f>T7+U7</f>
        <v>28</v>
      </c>
      <c r="W7" s="190">
        <f>D6*2</f>
        <v>14</v>
      </c>
      <c r="X7" s="172">
        <v>0</v>
      </c>
      <c r="Y7" s="171">
        <f>W7+X7</f>
        <v>14</v>
      </c>
      <c r="Z7" s="189">
        <f>E7+H7+K7+N7+Q7+T7+W7</f>
        <v>175</v>
      </c>
      <c r="AA7" s="188">
        <f>F7+I7+L7+O7+R7+U7+X7</f>
        <v>0</v>
      </c>
      <c r="AB7" s="187">
        <f>Z7+AA7</f>
        <v>175</v>
      </c>
    </row>
    <row r="8" spans="2:28" s="166" customFormat="1" ht="19.5" customHeight="1" thickBot="1">
      <c r="B8" s="315" t="s">
        <v>254</v>
      </c>
      <c r="C8" s="316"/>
      <c r="D8" s="317">
        <v>15</v>
      </c>
      <c r="E8" s="183" t="s">
        <v>252</v>
      </c>
      <c r="F8" s="180" t="s">
        <v>251</v>
      </c>
      <c r="G8" s="182" t="s">
        <v>16</v>
      </c>
      <c r="H8" s="185" t="s">
        <v>252</v>
      </c>
      <c r="I8" s="184" t="s">
        <v>249</v>
      </c>
      <c r="J8" s="186" t="s">
        <v>16</v>
      </c>
      <c r="K8" s="185" t="s">
        <v>252</v>
      </c>
      <c r="L8" s="184" t="s">
        <v>249</v>
      </c>
      <c r="M8" s="186" t="s">
        <v>16</v>
      </c>
      <c r="N8" s="185" t="s">
        <v>252</v>
      </c>
      <c r="O8" s="184" t="s">
        <v>249</v>
      </c>
      <c r="P8" s="186" t="s">
        <v>16</v>
      </c>
      <c r="Q8" s="185" t="s">
        <v>252</v>
      </c>
      <c r="R8" s="184" t="s">
        <v>249</v>
      </c>
      <c r="S8" s="186" t="s">
        <v>16</v>
      </c>
      <c r="T8" s="185" t="s">
        <v>252</v>
      </c>
      <c r="U8" s="184" t="s">
        <v>249</v>
      </c>
      <c r="V8" s="182" t="s">
        <v>16</v>
      </c>
      <c r="W8" s="183" t="s">
        <v>252</v>
      </c>
      <c r="X8" s="180" t="s">
        <v>251</v>
      </c>
      <c r="Y8" s="182" t="s">
        <v>16</v>
      </c>
      <c r="Z8" s="181" t="s">
        <v>250</v>
      </c>
      <c r="AA8" s="180" t="s">
        <v>249</v>
      </c>
      <c r="AB8" s="179" t="s">
        <v>16</v>
      </c>
    </row>
    <row r="9" spans="2:28" ht="27" customHeight="1" thickBot="1">
      <c r="B9" s="309"/>
      <c r="C9" s="310"/>
      <c r="D9" s="318"/>
      <c r="E9" s="190">
        <f>D8*2</f>
        <v>30</v>
      </c>
      <c r="F9" s="172">
        <v>0</v>
      </c>
      <c r="G9" s="177">
        <f>E9+F9</f>
        <v>30</v>
      </c>
      <c r="H9" s="191">
        <f>D8*2</f>
        <v>30</v>
      </c>
      <c r="I9" s="175">
        <v>0</v>
      </c>
      <c r="J9" s="176">
        <f>H9+I9</f>
        <v>30</v>
      </c>
      <c r="K9" s="191">
        <f>D8*2</f>
        <v>30</v>
      </c>
      <c r="L9" s="175">
        <v>0</v>
      </c>
      <c r="M9" s="176">
        <f>K9+L9</f>
        <v>30</v>
      </c>
      <c r="N9" s="191">
        <f>D8*2</f>
        <v>30</v>
      </c>
      <c r="O9" s="175">
        <v>0</v>
      </c>
      <c r="P9" s="176">
        <f>N9+O9</f>
        <v>30</v>
      </c>
      <c r="Q9" s="191">
        <f>D8*2</f>
        <v>30</v>
      </c>
      <c r="R9" s="175">
        <v>0</v>
      </c>
      <c r="S9" s="176">
        <f>Q9+R9</f>
        <v>30</v>
      </c>
      <c r="T9" s="191">
        <f>D8*2</f>
        <v>30</v>
      </c>
      <c r="U9" s="175">
        <v>0</v>
      </c>
      <c r="V9" s="174">
        <f>T9+U9</f>
        <v>30</v>
      </c>
      <c r="W9" s="190">
        <f>D8*2</f>
        <v>30</v>
      </c>
      <c r="X9" s="172">
        <v>0</v>
      </c>
      <c r="Y9" s="171">
        <f>W9+X9</f>
        <v>30</v>
      </c>
      <c r="Z9" s="189">
        <f>E9+H9+K9+N9+Q9+T9+W9</f>
        <v>210</v>
      </c>
      <c r="AA9" s="188">
        <f>F9+I9+L9+O9+R9+U9+X9</f>
        <v>0</v>
      </c>
      <c r="AB9" s="187">
        <f>Z9+AA9</f>
        <v>210</v>
      </c>
    </row>
    <row r="10" spans="2:28" ht="21.75" customHeight="1" thickBot="1">
      <c r="B10" s="319" t="s">
        <v>253</v>
      </c>
      <c r="C10" s="316"/>
      <c r="D10" s="317">
        <v>23</v>
      </c>
      <c r="E10" s="183" t="s">
        <v>252</v>
      </c>
      <c r="F10" s="180" t="s">
        <v>251</v>
      </c>
      <c r="G10" s="182" t="s">
        <v>16</v>
      </c>
      <c r="H10" s="185" t="s">
        <v>252</v>
      </c>
      <c r="I10" s="184" t="s">
        <v>249</v>
      </c>
      <c r="J10" s="186" t="s">
        <v>16</v>
      </c>
      <c r="K10" s="185" t="s">
        <v>252</v>
      </c>
      <c r="L10" s="184" t="s">
        <v>249</v>
      </c>
      <c r="M10" s="186" t="s">
        <v>16</v>
      </c>
      <c r="N10" s="185" t="s">
        <v>252</v>
      </c>
      <c r="O10" s="184" t="s">
        <v>249</v>
      </c>
      <c r="P10" s="186" t="s">
        <v>16</v>
      </c>
      <c r="Q10" s="185" t="s">
        <v>252</v>
      </c>
      <c r="R10" s="184" t="s">
        <v>249</v>
      </c>
      <c r="S10" s="186" t="s">
        <v>16</v>
      </c>
      <c r="T10" s="185" t="s">
        <v>252</v>
      </c>
      <c r="U10" s="184" t="s">
        <v>249</v>
      </c>
      <c r="V10" s="182" t="s">
        <v>16</v>
      </c>
      <c r="W10" s="183" t="s">
        <v>252</v>
      </c>
      <c r="X10" s="180" t="s">
        <v>251</v>
      </c>
      <c r="Y10" s="182" t="s">
        <v>16</v>
      </c>
      <c r="Z10" s="181" t="s">
        <v>250</v>
      </c>
      <c r="AA10" s="180" t="s">
        <v>249</v>
      </c>
      <c r="AB10" s="179" t="s">
        <v>16</v>
      </c>
    </row>
    <row r="11" spans="2:28" ht="37.5" customHeight="1" thickBot="1">
      <c r="B11" s="309"/>
      <c r="C11" s="310"/>
      <c r="D11" s="318"/>
      <c r="E11" s="173">
        <f>D10*2</f>
        <v>46</v>
      </c>
      <c r="F11" s="172">
        <v>0</v>
      </c>
      <c r="G11" s="177">
        <f>E11+F11</f>
        <v>46</v>
      </c>
      <c r="H11" s="173">
        <f>D10*2</f>
        <v>46</v>
      </c>
      <c r="I11" s="175">
        <v>0</v>
      </c>
      <c r="J11" s="176">
        <f>H11+I11</f>
        <v>46</v>
      </c>
      <c r="K11" s="173">
        <f>D10*2</f>
        <v>46</v>
      </c>
      <c r="L11" s="175">
        <v>0</v>
      </c>
      <c r="M11" s="176">
        <f>K11+L11</f>
        <v>46</v>
      </c>
      <c r="N11" s="173">
        <f>D10*2</f>
        <v>46</v>
      </c>
      <c r="O11" s="175">
        <v>0</v>
      </c>
      <c r="P11" s="176">
        <f>N11+O11</f>
        <v>46</v>
      </c>
      <c r="Q11" s="173">
        <f>D10*2</f>
        <v>46</v>
      </c>
      <c r="R11" s="175">
        <v>0</v>
      </c>
      <c r="S11" s="176">
        <f>Q11+R11</f>
        <v>46</v>
      </c>
      <c r="T11" s="173">
        <f>D10*2</f>
        <v>46</v>
      </c>
      <c r="U11" s="175">
        <v>0</v>
      </c>
      <c r="V11" s="174">
        <f>T11+U11</f>
        <v>46</v>
      </c>
      <c r="W11" s="173">
        <f>D10*2</f>
        <v>46</v>
      </c>
      <c r="X11" s="172">
        <v>0</v>
      </c>
      <c r="Y11" s="171">
        <f>W11+X11</f>
        <v>46</v>
      </c>
      <c r="Z11" s="170">
        <f>E11+H11+K11+N11+Q11+T11+W11</f>
        <v>322</v>
      </c>
      <c r="AA11" s="169">
        <f>F11+I11+L11+O11+R11+U11+X11</f>
        <v>0</v>
      </c>
      <c r="AB11" s="168">
        <f>Z11+AA11</f>
        <v>322</v>
      </c>
    </row>
    <row r="12" spans="2:28" ht="37.5" customHeight="1" thickBot="1">
      <c r="B12" s="309" t="s">
        <v>248</v>
      </c>
      <c r="C12" s="310"/>
      <c r="D12" s="178"/>
      <c r="E12" s="173"/>
      <c r="F12" s="172"/>
      <c r="G12" s="177"/>
      <c r="H12" s="173"/>
      <c r="I12" s="175"/>
      <c r="J12" s="176"/>
      <c r="K12" s="173"/>
      <c r="L12" s="175"/>
      <c r="M12" s="176"/>
      <c r="N12" s="173"/>
      <c r="O12" s="175"/>
      <c r="P12" s="176"/>
      <c r="Q12" s="173"/>
      <c r="R12" s="175"/>
      <c r="S12" s="176"/>
      <c r="T12" s="173"/>
      <c r="U12" s="175"/>
      <c r="V12" s="174"/>
      <c r="W12" s="173"/>
      <c r="X12" s="172"/>
      <c r="Y12" s="171"/>
      <c r="Z12" s="170">
        <v>68</v>
      </c>
      <c r="AA12" s="169">
        <v>48</v>
      </c>
      <c r="AB12" s="168">
        <f>Z12+AA12</f>
        <v>116</v>
      </c>
    </row>
    <row r="13" spans="2:28" s="246" customFormat="1" ht="34.5" customHeight="1" thickBot="1">
      <c r="B13" s="311" t="s">
        <v>247</v>
      </c>
      <c r="C13" s="312"/>
      <c r="D13" s="239">
        <f>SUM(D4:D11)</f>
        <v>214</v>
      </c>
      <c r="E13" s="240">
        <f aca="true" t="shared" si="0" ref="E13:Y13">SUM(E5:E11)</f>
        <v>604</v>
      </c>
      <c r="F13" s="241">
        <f t="shared" si="0"/>
        <v>0</v>
      </c>
      <c r="G13" s="242">
        <f t="shared" si="0"/>
        <v>604</v>
      </c>
      <c r="H13" s="240">
        <f t="shared" si="0"/>
        <v>780</v>
      </c>
      <c r="I13" s="241">
        <f t="shared" si="0"/>
        <v>338</v>
      </c>
      <c r="J13" s="242">
        <f t="shared" si="0"/>
        <v>1118</v>
      </c>
      <c r="K13" s="240">
        <f t="shared" si="0"/>
        <v>780</v>
      </c>
      <c r="L13" s="241">
        <f t="shared" si="0"/>
        <v>338</v>
      </c>
      <c r="M13" s="242">
        <f t="shared" si="0"/>
        <v>1118</v>
      </c>
      <c r="N13" s="240">
        <f t="shared" si="0"/>
        <v>780</v>
      </c>
      <c r="O13" s="241">
        <f t="shared" si="0"/>
        <v>338</v>
      </c>
      <c r="P13" s="242">
        <f t="shared" si="0"/>
        <v>1118</v>
      </c>
      <c r="Q13" s="240">
        <f t="shared" si="0"/>
        <v>780</v>
      </c>
      <c r="R13" s="241">
        <f t="shared" si="0"/>
        <v>338</v>
      </c>
      <c r="S13" s="242">
        <f t="shared" si="0"/>
        <v>1118</v>
      </c>
      <c r="T13" s="240">
        <f t="shared" si="0"/>
        <v>780</v>
      </c>
      <c r="U13" s="241">
        <f t="shared" si="0"/>
        <v>0</v>
      </c>
      <c r="V13" s="242">
        <f t="shared" si="0"/>
        <v>780</v>
      </c>
      <c r="W13" s="240">
        <f t="shared" si="0"/>
        <v>428</v>
      </c>
      <c r="X13" s="241">
        <f t="shared" si="0"/>
        <v>0</v>
      </c>
      <c r="Y13" s="242">
        <f t="shared" si="0"/>
        <v>428</v>
      </c>
      <c r="Z13" s="243">
        <f>SUM(Z5:Z12)</f>
        <v>5000</v>
      </c>
      <c r="AA13" s="244">
        <f>SUM(AA5:AA12)</f>
        <v>1400</v>
      </c>
      <c r="AB13" s="245">
        <f>SUM(AB5:AB12)</f>
        <v>6400</v>
      </c>
    </row>
    <row r="14" spans="2:5" ht="19.5" customHeight="1">
      <c r="B14" s="313" t="s">
        <v>246</v>
      </c>
      <c r="C14" s="313"/>
      <c r="D14" s="313"/>
      <c r="E14" s="313"/>
    </row>
    <row r="15" spans="2:19" ht="22.5" customHeight="1">
      <c r="B15" s="314" t="s">
        <v>245</v>
      </c>
      <c r="C15" s="314"/>
      <c r="D15" s="314"/>
      <c r="E15" s="314"/>
      <c r="F15" s="314"/>
      <c r="G15" s="314"/>
      <c r="H15" s="314"/>
      <c r="I15" s="314"/>
      <c r="J15" s="314"/>
      <c r="K15" s="314"/>
      <c r="L15" s="314"/>
      <c r="M15" s="314"/>
      <c r="N15" s="314"/>
      <c r="O15" s="314"/>
      <c r="P15" s="314"/>
      <c r="Q15" s="314"/>
      <c r="R15" s="314"/>
      <c r="S15" s="314"/>
    </row>
    <row r="16" ht="19.5" customHeight="1">
      <c r="U16" s="167"/>
    </row>
  </sheetData>
  <sheetProtection/>
  <mergeCells count="30">
    <mergeCell ref="B1:AB1"/>
    <mergeCell ref="B2:C3"/>
    <mergeCell ref="D2:D3"/>
    <mergeCell ref="E2:G2"/>
    <mergeCell ref="H2:J2"/>
    <mergeCell ref="K2:M2"/>
    <mergeCell ref="Z2:AB3"/>
    <mergeCell ref="K3:M3"/>
    <mergeCell ref="N3:P3"/>
    <mergeCell ref="Q3:S3"/>
    <mergeCell ref="B4:C5"/>
    <mergeCell ref="D4:D5"/>
    <mergeCell ref="B6:C7"/>
    <mergeCell ref="D6:D7"/>
    <mergeCell ref="T2:V2"/>
    <mergeCell ref="W2:Y2"/>
    <mergeCell ref="T3:V3"/>
    <mergeCell ref="W3:Y3"/>
    <mergeCell ref="E3:G3"/>
    <mergeCell ref="H3:J3"/>
    <mergeCell ref="N2:P2"/>
    <mergeCell ref="Q2:S2"/>
    <mergeCell ref="B12:C12"/>
    <mergeCell ref="B13:C13"/>
    <mergeCell ref="B14:E14"/>
    <mergeCell ref="B15:S15"/>
    <mergeCell ref="B8:C9"/>
    <mergeCell ref="D8:D9"/>
    <mergeCell ref="B10:C11"/>
    <mergeCell ref="D10:D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O43"/>
  <sheetViews>
    <sheetView view="pageBreakPreview" zoomScale="85" zoomScaleSheetLayoutView="85" zoomScalePageLayoutView="0" workbookViewId="0" topLeftCell="A10">
      <selection activeCell="F25" sqref="F25"/>
    </sheetView>
  </sheetViews>
  <sheetFormatPr defaultColWidth="8.7109375" defaultRowHeight="15"/>
  <cols>
    <col min="1" max="1" width="5.421875" style="2" customWidth="1"/>
    <col min="2" max="2" width="27.140625" style="2" customWidth="1"/>
    <col min="3" max="5" width="9.00390625" style="2" bestFit="1" customWidth="1"/>
    <col min="6" max="6" width="12.57421875" style="2" bestFit="1" customWidth="1"/>
    <col min="7" max="7" width="41.421875" style="2" customWidth="1"/>
    <col min="8" max="16384" width="8.7109375" style="2" customWidth="1"/>
  </cols>
  <sheetData>
    <row r="1" spans="1:7" ht="37.5" customHeight="1">
      <c r="A1" s="288" t="s">
        <v>59</v>
      </c>
      <c r="B1" s="288"/>
      <c r="C1" s="288"/>
      <c r="D1" s="288"/>
      <c r="E1" s="288"/>
      <c r="F1" s="288"/>
      <c r="G1" s="288"/>
    </row>
    <row r="2" spans="1:7" s="3" customFormat="1" ht="36.75" customHeight="1">
      <c r="A2" s="269" t="s">
        <v>31</v>
      </c>
      <c r="B2" s="269"/>
      <c r="C2" s="269"/>
      <c r="D2" s="269"/>
      <c r="E2" s="269"/>
      <c r="F2" s="269"/>
      <c r="G2" s="269"/>
    </row>
    <row r="3" spans="1:7" s="247" customFormat="1" ht="18.75" customHeight="1">
      <c r="A3" s="349" t="s">
        <v>242</v>
      </c>
      <c r="B3" s="349"/>
      <c r="C3" s="349"/>
      <c r="D3" s="349"/>
      <c r="E3" s="349"/>
      <c r="F3" s="349"/>
      <c r="G3" s="349"/>
    </row>
    <row r="4" spans="1:7" s="247" customFormat="1" ht="36.75" customHeight="1">
      <c r="A4" s="341" t="s">
        <v>292</v>
      </c>
      <c r="B4" s="342"/>
      <c r="C4" s="342"/>
      <c r="D4" s="342"/>
      <c r="E4" s="342"/>
      <c r="F4" s="342"/>
      <c r="G4" s="342"/>
    </row>
    <row r="5" spans="1:7" s="247" customFormat="1" ht="36.75" customHeight="1">
      <c r="A5" s="341" t="s">
        <v>243</v>
      </c>
      <c r="B5" s="342"/>
      <c r="C5" s="342"/>
      <c r="D5" s="342"/>
      <c r="E5" s="342"/>
      <c r="F5" s="342"/>
      <c r="G5" s="342"/>
    </row>
    <row r="6" spans="1:7" s="247" customFormat="1" ht="36.75" customHeight="1">
      <c r="A6" s="341" t="s">
        <v>244</v>
      </c>
      <c r="B6" s="342"/>
      <c r="C6" s="342"/>
      <c r="D6" s="342"/>
      <c r="E6" s="342"/>
      <c r="F6" s="342"/>
      <c r="G6" s="342"/>
    </row>
    <row r="7" spans="1:7" ht="19.5">
      <c r="A7" s="348" t="s">
        <v>32</v>
      </c>
      <c r="B7" s="348"/>
      <c r="G7" s="42" t="s">
        <v>1</v>
      </c>
    </row>
    <row r="8" spans="1:7" ht="26.25" customHeight="1">
      <c r="A8" s="149" t="s">
        <v>33</v>
      </c>
      <c r="B8" s="149" t="s">
        <v>3</v>
      </c>
      <c r="C8" s="149" t="s">
        <v>4</v>
      </c>
      <c r="D8" s="149" t="s">
        <v>34</v>
      </c>
      <c r="E8" s="149" t="s">
        <v>22</v>
      </c>
      <c r="F8" s="149" t="s">
        <v>7</v>
      </c>
      <c r="G8" s="149" t="s">
        <v>35</v>
      </c>
    </row>
    <row r="9" spans="1:7" ht="26.25" customHeight="1">
      <c r="A9" s="38">
        <v>1</v>
      </c>
      <c r="B9" s="39" t="s">
        <v>166</v>
      </c>
      <c r="C9" s="40">
        <v>20000</v>
      </c>
      <c r="D9" s="39">
        <v>3</v>
      </c>
      <c r="E9" s="39">
        <v>6</v>
      </c>
      <c r="F9" s="40">
        <f aca="true" t="shared" si="0" ref="F9:F14">C9*D9*E9</f>
        <v>360000</v>
      </c>
      <c r="G9" s="41" t="s">
        <v>87</v>
      </c>
    </row>
    <row r="10" spans="1:7" ht="26.25" customHeight="1">
      <c r="A10" s="38">
        <v>2</v>
      </c>
      <c r="B10" s="39" t="s">
        <v>104</v>
      </c>
      <c r="C10" s="40">
        <v>15000</v>
      </c>
      <c r="D10" s="39">
        <v>11</v>
      </c>
      <c r="E10" s="39">
        <v>6</v>
      </c>
      <c r="F10" s="40">
        <f t="shared" si="0"/>
        <v>990000</v>
      </c>
      <c r="G10" s="41" t="s">
        <v>83</v>
      </c>
    </row>
    <row r="11" spans="1:7" ht="26.25" customHeight="1">
      <c r="A11" s="38">
        <v>3</v>
      </c>
      <c r="B11" s="39" t="s">
        <v>167</v>
      </c>
      <c r="C11" s="40">
        <v>15000</v>
      </c>
      <c r="D11" s="39">
        <v>3</v>
      </c>
      <c r="E11" s="39">
        <v>1</v>
      </c>
      <c r="F11" s="40">
        <f t="shared" si="0"/>
        <v>45000</v>
      </c>
      <c r="G11" s="41" t="s">
        <v>87</v>
      </c>
    </row>
    <row r="12" spans="1:7" ht="26.25" customHeight="1">
      <c r="A12" s="38">
        <v>4</v>
      </c>
      <c r="B12" s="39" t="s">
        <v>158</v>
      </c>
      <c r="C12" s="40">
        <v>10000</v>
      </c>
      <c r="D12" s="39">
        <v>11</v>
      </c>
      <c r="E12" s="39">
        <v>1</v>
      </c>
      <c r="F12" s="40">
        <f t="shared" si="0"/>
        <v>110000</v>
      </c>
      <c r="G12" s="41" t="s">
        <v>83</v>
      </c>
    </row>
    <row r="13" spans="1:7" ht="24.75" customHeight="1">
      <c r="A13" s="38">
        <v>5</v>
      </c>
      <c r="B13" s="39" t="s">
        <v>84</v>
      </c>
      <c r="C13" s="40">
        <v>10000</v>
      </c>
      <c r="D13" s="157">
        <v>40</v>
      </c>
      <c r="E13" s="39"/>
      <c r="F13" s="40">
        <f>C13*D13</f>
        <v>400000</v>
      </c>
      <c r="G13" s="156" t="s">
        <v>159</v>
      </c>
    </row>
    <row r="14" spans="1:7" s="214" customFormat="1" ht="25.5" customHeight="1">
      <c r="A14" s="216">
        <v>6</v>
      </c>
      <c r="B14" s="211" t="s">
        <v>36</v>
      </c>
      <c r="C14" s="232">
        <v>5000</v>
      </c>
      <c r="D14" s="211">
        <v>5</v>
      </c>
      <c r="E14" s="211">
        <v>2</v>
      </c>
      <c r="F14" s="232">
        <f t="shared" si="0"/>
        <v>50000</v>
      </c>
      <c r="G14" s="248" t="s">
        <v>222</v>
      </c>
    </row>
    <row r="15" spans="1:7" ht="25.5" customHeight="1">
      <c r="A15" s="37" t="s">
        <v>16</v>
      </c>
      <c r="B15" s="156"/>
      <c r="C15" s="156"/>
      <c r="D15" s="156"/>
      <c r="E15" s="156"/>
      <c r="F15" s="158">
        <f>SUM(F9:F14)</f>
        <v>1955000</v>
      </c>
      <c r="G15" s="156"/>
    </row>
    <row r="16" ht="19.5">
      <c r="O16" s="42"/>
    </row>
    <row r="17" spans="1:2" ht="26.25" customHeight="1">
      <c r="A17" s="285" t="s">
        <v>168</v>
      </c>
      <c r="B17" s="285"/>
    </row>
    <row r="18" spans="1:7" ht="25.5" customHeight="1">
      <c r="A18" s="149" t="s">
        <v>33</v>
      </c>
      <c r="B18" s="149" t="s">
        <v>3</v>
      </c>
      <c r="C18" s="149" t="s">
        <v>4</v>
      </c>
      <c r="D18" s="149" t="s">
        <v>38</v>
      </c>
      <c r="E18" s="149" t="s">
        <v>136</v>
      </c>
      <c r="F18" s="149" t="s">
        <v>7</v>
      </c>
      <c r="G18" s="149" t="s">
        <v>39</v>
      </c>
    </row>
    <row r="19" spans="1:7" ht="25.5" customHeight="1">
      <c r="A19" s="37">
        <v>1</v>
      </c>
      <c r="B19" s="37" t="s">
        <v>40</v>
      </c>
      <c r="C19" s="43">
        <v>2500</v>
      </c>
      <c r="D19" s="37">
        <v>100</v>
      </c>
      <c r="E19" s="37"/>
      <c r="F19" s="44">
        <f>C19*D19</f>
        <v>250000</v>
      </c>
      <c r="G19" s="37" t="s">
        <v>41</v>
      </c>
    </row>
    <row r="21" spans="1:2" ht="25.5" customHeight="1">
      <c r="A21" s="285" t="s">
        <v>42</v>
      </c>
      <c r="B21" s="285"/>
    </row>
    <row r="22" spans="1:7" ht="24.75" customHeight="1">
      <c r="A22" s="149" t="s">
        <v>33</v>
      </c>
      <c r="B22" s="149" t="s">
        <v>43</v>
      </c>
      <c r="C22" s="149" t="s">
        <v>4</v>
      </c>
      <c r="D22" s="149" t="s">
        <v>34</v>
      </c>
      <c r="E22" s="149" t="s">
        <v>44</v>
      </c>
      <c r="F22" s="149" t="s">
        <v>7</v>
      </c>
      <c r="G22" s="149" t="s">
        <v>39</v>
      </c>
    </row>
    <row r="23" spans="1:7" ht="24.75" customHeight="1">
      <c r="A23" s="37">
        <v>1</v>
      </c>
      <c r="B23" s="37" t="s">
        <v>45</v>
      </c>
      <c r="C23" s="45" t="s">
        <v>80</v>
      </c>
      <c r="D23" s="38">
        <v>14</v>
      </c>
      <c r="E23" s="37"/>
      <c r="F23" s="37"/>
      <c r="G23" s="47" t="s">
        <v>223</v>
      </c>
    </row>
    <row r="24" spans="1:7" ht="24.75" customHeight="1">
      <c r="A24" s="37">
        <v>2</v>
      </c>
      <c r="B24" s="37" t="s">
        <v>37</v>
      </c>
      <c r="C24" s="45" t="s">
        <v>80</v>
      </c>
      <c r="D24" s="38">
        <v>14</v>
      </c>
      <c r="E24" s="37"/>
      <c r="F24" s="37"/>
      <c r="G24" s="37" t="s">
        <v>224</v>
      </c>
    </row>
    <row r="25" spans="1:7" s="164" customFormat="1" ht="26.25" customHeight="1">
      <c r="A25" s="339">
        <v>3</v>
      </c>
      <c r="B25" s="344" t="s">
        <v>46</v>
      </c>
      <c r="C25" s="346" t="s">
        <v>80</v>
      </c>
      <c r="D25" s="37">
        <v>5</v>
      </c>
      <c r="E25" s="46">
        <v>4</v>
      </c>
      <c r="F25" s="37"/>
      <c r="G25" s="37" t="s">
        <v>225</v>
      </c>
    </row>
    <row r="26" spans="1:7" ht="26.25" customHeight="1">
      <c r="A26" s="340"/>
      <c r="B26" s="345"/>
      <c r="C26" s="347"/>
      <c r="D26" s="37">
        <v>4</v>
      </c>
      <c r="E26" s="46">
        <v>5</v>
      </c>
      <c r="F26" s="37"/>
      <c r="G26" s="37" t="s">
        <v>293</v>
      </c>
    </row>
    <row r="27" spans="1:7" ht="25.5" customHeight="1">
      <c r="A27" s="37">
        <v>4</v>
      </c>
      <c r="B27" s="47" t="s">
        <v>81</v>
      </c>
      <c r="C27" s="45" t="s">
        <v>80</v>
      </c>
      <c r="D27" s="156">
        <v>10</v>
      </c>
      <c r="E27" s="37">
        <v>2</v>
      </c>
      <c r="F27" s="37"/>
      <c r="G27" s="37" t="s">
        <v>226</v>
      </c>
    </row>
    <row r="28" spans="1:7" ht="26.25" customHeight="1">
      <c r="A28" s="37" t="s">
        <v>16</v>
      </c>
      <c r="B28" s="37"/>
      <c r="C28" s="37"/>
      <c r="D28" s="37"/>
      <c r="E28" s="37"/>
      <c r="F28" s="37"/>
      <c r="G28" s="37"/>
    </row>
    <row r="29" ht="15" customHeight="1"/>
    <row r="30" spans="1:7" ht="21.75" customHeight="1">
      <c r="A30" s="343" t="s">
        <v>32</v>
      </c>
      <c r="B30" s="343"/>
      <c r="C30" s="343"/>
      <c r="D30" s="343"/>
      <c r="E30" s="343"/>
      <c r="F30" s="343"/>
      <c r="G30" s="343"/>
    </row>
    <row r="31" spans="1:7" s="48" customFormat="1" ht="42" customHeight="1">
      <c r="A31" s="341" t="s">
        <v>91</v>
      </c>
      <c r="B31" s="342"/>
      <c r="C31" s="342"/>
      <c r="D31" s="342"/>
      <c r="E31" s="342"/>
      <c r="F31" s="342"/>
      <c r="G31" s="342"/>
    </row>
    <row r="32" spans="1:7" s="48" customFormat="1" ht="42" customHeight="1">
      <c r="A32" s="341" t="s">
        <v>92</v>
      </c>
      <c r="B32" s="342"/>
      <c r="C32" s="342"/>
      <c r="D32" s="342"/>
      <c r="E32" s="342"/>
      <c r="F32" s="342"/>
      <c r="G32" s="342"/>
    </row>
    <row r="33" spans="1:7" s="48" customFormat="1" ht="24.75" customHeight="1">
      <c r="A33" s="337" t="s">
        <v>85</v>
      </c>
      <c r="B33" s="337"/>
      <c r="C33" s="337"/>
      <c r="D33" s="337"/>
      <c r="E33" s="337"/>
      <c r="F33" s="337"/>
      <c r="G33" s="337"/>
    </row>
    <row r="34" spans="1:7" s="48" customFormat="1" ht="42" customHeight="1">
      <c r="A34" s="338" t="s">
        <v>88</v>
      </c>
      <c r="B34" s="337"/>
      <c r="C34" s="337"/>
      <c r="D34" s="337"/>
      <c r="E34" s="337"/>
      <c r="F34" s="337"/>
      <c r="G34" s="337"/>
    </row>
    <row r="35" spans="1:7" ht="11.25" customHeight="1">
      <c r="A35" s="131"/>
      <c r="B35" s="131"/>
      <c r="C35" s="131"/>
      <c r="D35" s="131"/>
      <c r="E35" s="131"/>
      <c r="F35" s="131"/>
      <c r="G35" s="131"/>
    </row>
    <row r="36" spans="1:7" ht="23.25" customHeight="1">
      <c r="A36" s="131" t="s">
        <v>47</v>
      </c>
      <c r="B36" s="131"/>
      <c r="C36" s="131"/>
      <c r="D36" s="131"/>
      <c r="E36" s="131"/>
      <c r="F36" s="131"/>
      <c r="G36" s="131"/>
    </row>
    <row r="37" spans="1:7" ht="19.5">
      <c r="A37" s="336" t="s">
        <v>64</v>
      </c>
      <c r="B37" s="336"/>
      <c r="C37" s="336"/>
      <c r="D37" s="336"/>
      <c r="E37" s="336"/>
      <c r="F37" s="336"/>
      <c r="G37" s="336"/>
    </row>
    <row r="38" spans="1:7" ht="11.25" customHeight="1">
      <c r="A38" s="131"/>
      <c r="B38" s="131"/>
      <c r="C38" s="131"/>
      <c r="D38" s="131"/>
      <c r="E38" s="131"/>
      <c r="F38" s="131"/>
      <c r="G38" s="131"/>
    </row>
    <row r="39" spans="1:7" ht="24" customHeight="1">
      <c r="A39" s="343" t="s">
        <v>42</v>
      </c>
      <c r="B39" s="343"/>
      <c r="C39" s="343"/>
      <c r="D39" s="343"/>
      <c r="E39" s="343"/>
      <c r="F39" s="343"/>
      <c r="G39" s="343"/>
    </row>
    <row r="40" spans="1:7" ht="19.5">
      <c r="A40" s="336" t="s">
        <v>90</v>
      </c>
      <c r="B40" s="336"/>
      <c r="C40" s="336"/>
      <c r="D40" s="336"/>
      <c r="E40" s="336"/>
      <c r="F40" s="336"/>
      <c r="G40" s="336"/>
    </row>
    <row r="41" spans="1:7" ht="19.5">
      <c r="A41" s="336" t="s">
        <v>89</v>
      </c>
      <c r="B41" s="336"/>
      <c r="C41" s="336"/>
      <c r="D41" s="336"/>
      <c r="E41" s="336"/>
      <c r="F41" s="336"/>
      <c r="G41" s="336"/>
    </row>
    <row r="42" spans="1:7" ht="19.5">
      <c r="A42" s="155" t="s">
        <v>60</v>
      </c>
      <c r="B42" s="155"/>
      <c r="C42" s="155"/>
      <c r="D42" s="155"/>
      <c r="E42" s="155"/>
      <c r="F42" s="155"/>
      <c r="G42" s="155"/>
    </row>
    <row r="43" spans="1:7" ht="19.5">
      <c r="A43" s="336" t="s">
        <v>58</v>
      </c>
      <c r="B43" s="336"/>
      <c r="C43" s="336"/>
      <c r="D43" s="336"/>
      <c r="E43" s="336"/>
      <c r="F43" s="336"/>
      <c r="G43" s="336"/>
    </row>
  </sheetData>
  <sheetProtection/>
  <mergeCells count="22">
    <mergeCell ref="A1:G1"/>
    <mergeCell ref="A43:G43"/>
    <mergeCell ref="A2:G2"/>
    <mergeCell ref="A7:B7"/>
    <mergeCell ref="A17:B17"/>
    <mergeCell ref="A21:B21"/>
    <mergeCell ref="A3:G3"/>
    <mergeCell ref="A32:G32"/>
    <mergeCell ref="A4:G4"/>
    <mergeCell ref="A5:G5"/>
    <mergeCell ref="A6:G6"/>
    <mergeCell ref="A39:G39"/>
    <mergeCell ref="A30:G30"/>
    <mergeCell ref="A31:G31"/>
    <mergeCell ref="B25:B26"/>
    <mergeCell ref="C25:C26"/>
    <mergeCell ref="A40:G40"/>
    <mergeCell ref="A41:G41"/>
    <mergeCell ref="A33:G33"/>
    <mergeCell ref="A34:G34"/>
    <mergeCell ref="A37:G37"/>
    <mergeCell ref="A25:A26"/>
  </mergeCells>
  <printOptions/>
  <pageMargins left="0.7" right="0.7" top="0.75" bottom="0.75" header="0.3" footer="0.3"/>
  <pageSetup fitToHeight="1" fitToWidth="1" horizontalDpi="600" verticalDpi="600" orientation="portrait" paperSize="9" scale="72" r:id="rId1"/>
  <rowBreaks count="1" manualBreakCount="1">
    <brk id="22" max="255" man="1"/>
  </rowBreaks>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井上　翔太</cp:lastModifiedBy>
  <cp:lastPrinted>2019-06-04T00:42:58Z</cp:lastPrinted>
  <dcterms:created xsi:type="dcterms:W3CDTF">2015-02-06T07:25:33Z</dcterms:created>
  <dcterms:modified xsi:type="dcterms:W3CDTF">2019-06-05T00:13:24Z</dcterms:modified>
  <cp:category/>
  <cp:version/>
  <cp:contentType/>
  <cp:contentStatus/>
</cp:coreProperties>
</file>